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3s3u8\Downloads\"/>
    </mc:Choice>
  </mc:AlternateContent>
  <bookViews>
    <workbookView xWindow="0" yWindow="0" windowWidth="19200" windowHeight="8560" tabRatio="813" firstSheet="1" activeTab="7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3" r:id="rId8"/>
    <sheet name="RAW DATA andamento" sheetId="10" r:id="rId9"/>
  </sheets>
  <calcPr calcId="152511"/>
</workbook>
</file>

<file path=xl/calcChain.xml><?xml version="1.0" encoding="utf-8"?>
<calcChain xmlns="http://schemas.openxmlformats.org/spreadsheetml/2006/main">
  <c r="B3" i="13" l="1"/>
  <c r="B4" i="13"/>
  <c r="B5" i="13"/>
  <c r="B6" i="13"/>
  <c r="B7" i="13"/>
  <c r="B8" i="13"/>
  <c r="B9" i="13"/>
  <c r="B10" i="13"/>
  <c r="B11" i="13"/>
  <c r="B2" i="13"/>
  <c r="U41" i="8" l="1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D53" i="8" l="1"/>
  <c r="F53" i="8"/>
  <c r="H53" i="8"/>
  <c r="J53" i="8"/>
  <c r="L53" i="8"/>
  <c r="N53" i="8"/>
  <c r="P53" i="8"/>
  <c r="R53" i="8"/>
  <c r="T53" i="8"/>
  <c r="B53" i="8"/>
  <c r="D52" i="8"/>
  <c r="F52" i="8"/>
  <c r="H52" i="8"/>
  <c r="J52" i="8"/>
  <c r="L52" i="8"/>
  <c r="N52" i="8"/>
  <c r="P52" i="8"/>
  <c r="R52" i="8"/>
  <c r="T52" i="8"/>
  <c r="B52" i="8"/>
  <c r="D51" i="8"/>
  <c r="F51" i="8"/>
  <c r="H51" i="8"/>
  <c r="J51" i="8"/>
  <c r="L51" i="8"/>
  <c r="N51" i="8"/>
  <c r="P51" i="8"/>
  <c r="R51" i="8"/>
  <c r="T51" i="8"/>
  <c r="B51" i="8"/>
  <c r="D68" i="11" l="1"/>
  <c r="F68" i="11"/>
  <c r="H68" i="11"/>
  <c r="J68" i="11"/>
  <c r="L68" i="11"/>
  <c r="N68" i="11"/>
  <c r="P68" i="11"/>
  <c r="R68" i="11"/>
  <c r="T68" i="11"/>
  <c r="D67" i="11"/>
  <c r="F67" i="11"/>
  <c r="H67" i="11"/>
  <c r="J67" i="11"/>
  <c r="L67" i="11"/>
  <c r="N67" i="11"/>
  <c r="P67" i="11"/>
  <c r="R67" i="11"/>
  <c r="T67" i="11"/>
  <c r="D66" i="11"/>
  <c r="F66" i="11"/>
  <c r="H66" i="11"/>
  <c r="J66" i="11"/>
  <c r="L66" i="11"/>
  <c r="N66" i="11"/>
  <c r="P66" i="11"/>
  <c r="R66" i="11"/>
  <c r="T66" i="11"/>
  <c r="B68" i="11"/>
  <c r="B67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E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M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B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F97" i="9" l="1"/>
  <c r="F100" i="9"/>
  <c r="F96" i="9"/>
  <c r="F103" i="9"/>
  <c r="F101" i="9"/>
  <c r="F99" i="9"/>
  <c r="F98" i="9"/>
  <c r="F104" i="9"/>
  <c r="F102" i="9"/>
  <c r="F105" i="9"/>
  <c r="B40" i="7"/>
  <c r="B41" i="7" s="1"/>
  <c r="C105" i="9" s="1"/>
  <c r="N40" i="7"/>
  <c r="N41" i="7" s="1"/>
  <c r="C97" i="9" s="1"/>
  <c r="V40" i="7"/>
  <c r="V41" i="7" s="1"/>
  <c r="C104" i="9" s="1"/>
  <c r="Z40" i="7"/>
  <c r="Z41" i="7" s="1"/>
  <c r="C103" i="9" s="1"/>
  <c r="AD40" i="7"/>
  <c r="AD41" i="7" s="1"/>
  <c r="C98" i="9" s="1"/>
  <c r="AH40" i="7"/>
  <c r="AH41" i="7" s="1"/>
  <c r="C101" i="9" s="1"/>
  <c r="AL40" i="7"/>
  <c r="AL41" i="7" s="1"/>
  <c r="C96" i="9" s="1"/>
  <c r="J40" i="7"/>
  <c r="J41" i="7" s="1"/>
  <c r="C102" i="9" s="1"/>
  <c r="F40" i="7"/>
  <c r="F41" i="7" s="1"/>
  <c r="C100" i="9" s="1"/>
  <c r="R40" i="7"/>
  <c r="R41" i="7" s="1"/>
  <c r="C99" i="9" s="1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C39" i="6"/>
  <c r="B5" i="4" l="1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Z17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17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W27" i="4"/>
  <c r="Z20" i="4"/>
  <c r="Z21" i="4"/>
  <c r="Z22" i="4"/>
  <c r="Z23" i="4"/>
  <c r="Z24" i="4"/>
  <c r="Z25" i="4"/>
  <c r="Z26" i="4"/>
  <c r="Z30" i="4"/>
  <c r="Z31" i="4"/>
  <c r="Z32" i="4"/>
  <c r="Z33" i="4"/>
  <c r="Z34" i="4"/>
  <c r="Z35" i="4"/>
  <c r="W30" i="4"/>
  <c r="W31" i="4"/>
  <c r="W32" i="4"/>
  <c r="W33" i="4"/>
  <c r="W34" i="4"/>
  <c r="T30" i="4"/>
  <c r="T31" i="4"/>
  <c r="T32" i="4"/>
  <c r="T33" i="4"/>
  <c r="T34" i="4"/>
  <c r="T35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N17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Q27" i="4"/>
  <c r="N20" i="4"/>
  <c r="N21" i="4"/>
  <c r="N22" i="4"/>
  <c r="N23" i="4"/>
  <c r="N24" i="4"/>
  <c r="N25" i="4"/>
  <c r="N26" i="4"/>
  <c r="N30" i="4"/>
  <c r="N31" i="4"/>
  <c r="N32" i="4"/>
  <c r="N33" i="4"/>
  <c r="N34" i="4"/>
  <c r="N35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X17" i="4"/>
  <c r="W17" i="4" s="1"/>
  <c r="U17" i="4"/>
  <c r="R17" i="4"/>
  <c r="Q17" i="4" s="1"/>
  <c r="O17" i="4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U27" i="4"/>
  <c r="T27" i="4" s="1"/>
  <c r="X27" i="4"/>
  <c r="AA27" i="4"/>
  <c r="Z27" i="4" s="1"/>
  <c r="AD27" i="4"/>
  <c r="AC27" i="4" s="1"/>
  <c r="AD35" i="4"/>
  <c r="AC35" i="4" s="1"/>
  <c r="AA35" i="4"/>
  <c r="X35" i="4"/>
  <c r="W35" i="4" s="1"/>
  <c r="U35" i="4"/>
  <c r="R35" i="4"/>
  <c r="Q35" i="4" s="1"/>
  <c r="O35" i="4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AD7" i="4" l="1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<sst xmlns="http://schemas.openxmlformats.org/spreadsheetml/2006/main" count="1040" uniqueCount="370">
  <si>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</si>
  <si>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</si>
  <si>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</si>
  <si>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</si>
  <si>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</si>
  <si>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</si>
  <si>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</si>
  <si>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</si>
  <si>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</si>
  <si>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</si>
  <si>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</si>
  <si>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</si>
  <si>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</si>
  <si>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</si>
  <si>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</si>
  <si>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</si>
  <si>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</si>
  <si>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</si>
  <si>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</si>
  <si>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</si>
  <si>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</si>
  <si>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</si>
  <si>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</si>
  <si>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</si>
  <si>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</si>
  <si>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</si>
  <si>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</si>
  <si>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</si>
  <si>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</si>
  <si>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</si>
  <si>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</si>
  <si>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</si>
  <si>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</si>
  <si>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</si>
  <si>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</si>
  <si>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</si>
  <si>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</si>
  <si>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</si>
  <si>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</si>
  <si>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</si>
  <si>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</si>
  <si>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</si>
  <si>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</si>
  <si>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</si>
  <si>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</si>
  <si>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</si>
  <si>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</si>
  <si>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</si>
  <si>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</si>
  <si>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</si>
  <si>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</si>
  <si>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</si>
  <si>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</si>
  <si>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</si>
  <si>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</si>
  <si>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</si>
  <si>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</si>
  <si>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</si>
  <si>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</si>
  <si>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</si>
  <si>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</si>
  <si>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</si>
  <si>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</si>
  <si>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</si>
  <si>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</si>
  <si>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</si>
  <si>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</si>
  <si>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</si>
  <si>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</si>
  <si>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</si>
  <si>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</si>
  <si>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</si>
  <si>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</si>
  <si>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</si>
  <si>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</si>
  <si>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</si>
  <si>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</si>
  <si>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</si>
  <si>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</si>
  <si>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</si>
  <si>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</si>
  <si>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</si>
  <si>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</si>
  <si>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</si>
  <si>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</si>
  <si>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</si>
  <si>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</si>
  <si>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</si>
  <si>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</si>
  <si>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</si>
  <si>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</si>
  <si>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</si>
  <si>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</si>
  <si>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</si>
  <si>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</si>
  <si>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</si>
  <si>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</si>
  <si>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</si>
  <si>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</si>
  <si>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</si>
  <si>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</si>
  <si>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</si>
  <si>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</si>
  <si>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</si>
  <si>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</si>
  <si>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</si>
  <si>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</si>
  <si>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</si>
  <si>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</si>
  <si>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</si>
  <si>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</si>
  <si>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</si>
  <si>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</si>
  <si>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</si>
  <si>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</si>
  <si>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</si>
  <si>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</si>
  <si>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</si>
  <si>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</si>
  <si>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</si>
  <si>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</si>
  <si>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</si>
  <si>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</si>
  <si>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</si>
  <si>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</si>
  <si>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</si>
  <si>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</si>
  <si>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</si>
  <si>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</si>
  <si>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</si>
  <si>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</si>
  <si>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</si>
  <si>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</si>
  <si>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</si>
  <si>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</si>
  <si>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</si>
  <si>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</si>
  <si>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</si>
  <si>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</si>
  <si>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</si>
  <si>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</si>
  <si>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</si>
  <si>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</si>
  <si>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</si>
  <si>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</si>
  <si>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</si>
  <si>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</si>
  <si>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</si>
  <si>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</si>
  <si>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</si>
  <si>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</si>
  <si>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</si>
  <si>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</si>
  <si>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</si>
  <si>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</si>
  <si>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</si>
  <si>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</si>
  <si>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</si>
  <si>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</si>
  <si>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</si>
  <si>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</si>
  <si>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</si>
  <si>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</si>
  <si>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</si>
  <si>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</si>
  <si>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</si>
  <si>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</si>
  <si>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</si>
  <si>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</si>
  <si>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</si>
  <si>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</si>
  <si>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</si>
  <si>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</si>
  <si>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</si>
  <si>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</si>
  <si>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</si>
  <si>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</si>
  <si>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</si>
  <si>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</si>
  <si>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</si>
  <si>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</si>
  <si>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</si>
  <si>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</si>
  <si>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</si>
  <si>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</si>
  <si>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</si>
  <si>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</si>
  <si>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</si>
  <si>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</si>
  <si>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</si>
  <si>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</si>
  <si>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</si>
  <si>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</si>
  <si>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</si>
  <si>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</si>
  <si>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</si>
  <si>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</si>
  <si>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</si>
  <si>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</si>
  <si>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</si>
  <si>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</si>
  <si>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</si>
  <si>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</si>
  <si>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</si>
  <si>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</si>
  <si>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</si>
  <si>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</si>
  <si>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</si>
  <si>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</si>
  <si>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</si>
  <si>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</si>
  <si>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</si>
  <si>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</si>
  <si>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</si>
  <si>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</si>
  <si>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</si>
  <si>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</si>
  <si>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</si>
  <si>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</si>
  <si>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</si>
  <si>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</si>
  <si>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</si>
  <si>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</si>
  <si>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</si>
  <si>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</si>
  <si>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</si>
  <si>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</si>
  <si>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</si>
  <si>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</si>
  <si>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</si>
  <si>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</si>
  <si>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</si>
  <si>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</si>
  <si>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</si>
  <si>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</si>
  <si>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</si>
  <si>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</si>
  <si>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</si>
  <si>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</si>
  <si>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</si>
  <si>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</si>
  <si>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</si>
  <si>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</si>
  <si>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</si>
  <si>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</si>
  <si>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</si>
  <si>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</si>
  <si>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</si>
  <si>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</si>
  <si>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</si>
  <si>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</si>
  <si>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</si>
  <si>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</si>
  <si>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</si>
  <si>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</si>
  <si>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</si>
  <si>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</si>
  <si>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</si>
  <si>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</si>
  <si>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</si>
  <si>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</si>
  <si>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</si>
  <si>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</si>
  <si>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</si>
  <si>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</si>
  <si>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</si>
  <si>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</si>
  <si>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</si>
  <si>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</si>
  <si>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</si>
  <si>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</si>
  <si>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TOTALE: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</si>
  <si>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</si>
  <si>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</si>
  <si>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</si>
  <si>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</si>
  <si>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</si>
  <si>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</si>
  <si>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</si>
  <si>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</si>
  <si>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</si>
  <si>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</si>
  <si>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</si>
  <si>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ALTERATI 1926</t>
  </si>
  <si>
    <t>∑</t>
  </si>
  <si>
    <t>Fantapunti</t>
  </si>
  <si>
    <t>Punti</t>
  </si>
  <si>
    <t>Alterati 1926</t>
  </si>
  <si>
    <t>Delu Team</t>
  </si>
  <si>
    <t>Le Trofie 'nfoiate</t>
  </si>
  <si>
    <t>Mambo FC</t>
  </si>
  <si>
    <t>Manzoteam</t>
  </si>
  <si>
    <t>Mojito FC</t>
  </si>
  <si>
    <t>Pancino Team</t>
  </si>
  <si>
    <t>Patatinaikos</t>
  </si>
  <si>
    <t>Sampmania</t>
  </si>
  <si>
    <t>Spacca CFC</t>
  </si>
  <si>
    <t>Classifica con Fantaculo</t>
  </si>
  <si>
    <t>Classifica Reale</t>
  </si>
  <si>
    <t>Gol fatti/ subiti</t>
  </si>
  <si>
    <t>11.12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</si>
  <si>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</si>
  <si>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</si>
  <si>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</si>
  <si>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</si>
  <si>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</si>
  <si>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</si>
  <si>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</si>
  <si>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</si>
  <si>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</si>
  <si>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</si>
  <si>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4-1</t>
  </si>
  <si>
    <t>1-4</t>
  </si>
  <si>
    <t>2-2</t>
  </si>
  <si>
    <t>2-3</t>
  </si>
  <si>
    <t>3-2</t>
  </si>
  <si>
    <t>1-3</t>
  </si>
  <si>
    <t>3-1</t>
  </si>
  <si>
    <t>TROFIE 'NFOIATE</t>
  </si>
  <si>
    <t>Trofie 'Nfoiate</t>
  </si>
  <si>
    <t>GOL</t>
  </si>
  <si>
    <t>ASSIST</t>
  </si>
  <si>
    <t>GOL PAREGGIO</t>
  </si>
  <si>
    <t>GOL VITTORIA</t>
  </si>
  <si>
    <t>AMMONIZIONI</t>
  </si>
  <si>
    <t>ESPULSIONI</t>
  </si>
  <si>
    <t>RIGORI PARATI</t>
  </si>
  <si>
    <t>RIGORI SBAGLIATI</t>
  </si>
  <si>
    <t>AUTOGOL</t>
  </si>
  <si>
    <t>IMBATTIBILITA'</t>
  </si>
  <si>
    <t>SQUADRE</t>
  </si>
  <si>
    <t>GOL SUBITI</t>
  </si>
  <si>
    <t>2-4</t>
  </si>
  <si>
    <t>4-2</t>
  </si>
  <si>
    <t>5-3</t>
  </si>
  <si>
    <t>3-5</t>
  </si>
  <si>
    <t>RIGORI SEGNATI</t>
  </si>
  <si>
    <t>1-1</t>
  </si>
  <si>
    <t>1-0</t>
  </si>
  <si>
    <t>0-1</t>
  </si>
  <si>
    <t>2-1</t>
  </si>
  <si>
    <t>1-2</t>
  </si>
  <si>
    <t>3-3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</si>
  <si>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2016-17</t>
    </r>
  </si>
  <si>
    <t>3-0</t>
  </si>
  <si>
    <t>0-3</t>
  </si>
  <si>
    <t>0-0</t>
  </si>
  <si>
    <t>1° posto</t>
  </si>
  <si>
    <t>2° posto</t>
  </si>
  <si>
    <t>3° posto</t>
  </si>
  <si>
    <t>3-4</t>
  </si>
  <si>
    <t>4-3</t>
  </si>
  <si>
    <t>Vittoria</t>
  </si>
  <si>
    <t>Pareggio</t>
  </si>
  <si>
    <t>Sconfitta</t>
  </si>
  <si>
    <t>4-0</t>
  </si>
  <si>
    <t>0-4</t>
  </si>
  <si>
    <t>0-2</t>
  </si>
  <si>
    <t>2-0</t>
  </si>
  <si>
    <t>1-6</t>
  </si>
  <si>
    <t>6-1</t>
  </si>
  <si>
    <t>5-4</t>
  </si>
  <si>
    <t>4-5</t>
  </si>
  <si>
    <t>5-2</t>
  </si>
  <si>
    <t>2-5</t>
  </si>
  <si>
    <t>5-1</t>
  </si>
  <si>
    <t>1-5</t>
  </si>
  <si>
    <t>D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</si>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</sst>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€-407];[Red]&quot;-&quot;#,##0.00&quot; &quot;[$€-407]"/>
    <numFmt numFmtId="165" formatCode="0.0"/>
  </numFmts>
  <fonts count="23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324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0" fillId="23" borderId="14" xfId="0" applyFill="1" applyBorder="1" applyAlignment="1">
      <alignment horizontal="center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3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4" xfId="0" applyFill="1" applyBorder="1"/>
    <xf numFmtId="0" fontId="0" fillId="26" borderId="0" xfId="0" applyFill="1"/>
    <xf numFmtId="0" fontId="0" fillId="11" borderId="4" xfId="0" applyFill="1" applyBorder="1"/>
    <xf numFmtId="0" fontId="0" fillId="11" borderId="0" xfId="0" applyFill="1"/>
    <xf numFmtId="0" fontId="0" fillId="27" borderId="4" xfId="0" applyFill="1" applyBorder="1"/>
    <xf numFmtId="0" fontId="0" fillId="27" borderId="0" xfId="0" applyFill="1"/>
    <xf numFmtId="0" fontId="0" fillId="12" borderId="4" xfId="0" applyFill="1" applyBorder="1"/>
    <xf numFmtId="0" fontId="0" fillId="28" borderId="4" xfId="0" applyFill="1" applyBorder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22" xfId="0" applyBorder="1" applyAlignment="1"/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0" fillId="29" borderId="4" xfId="0" applyFill="1" applyBorder="1" applyAlignment="1">
      <alignment horizontal="center"/>
    </xf>
    <xf numFmtId="0" fontId="0" fillId="25" borderId="4" xfId="0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13" fillId="30" borderId="25" xfId="0" applyFont="1" applyFill="1" applyBorder="1" applyAlignment="1">
      <alignment horizontal="center"/>
    </xf>
    <xf numFmtId="0" fontId="13" fillId="30" borderId="27" xfId="0" applyFont="1" applyFill="1" applyBorder="1" applyAlignment="1">
      <alignment horizontal="center"/>
    </xf>
    <xf numFmtId="0" fontId="0" fillId="30" borderId="16" xfId="0" applyFill="1" applyBorder="1" applyAlignment="1">
      <alignment horizontal="center"/>
    </xf>
    <xf numFmtId="0" fontId="0" fillId="30" borderId="25" xfId="0" applyFill="1" applyBorder="1" applyAlignment="1">
      <alignment horizontal="center"/>
    </xf>
    <xf numFmtId="0" fontId="0" fillId="30" borderId="27" xfId="0" applyFill="1" applyBorder="1" applyAlignment="1">
      <alignment horizontal="center"/>
    </xf>
    <xf numFmtId="0" fontId="0" fillId="30" borderId="14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0" fillId="31" borderId="4" xfId="0" applyFill="1" applyBorder="1"/>
    <xf numFmtId="0" fontId="13" fillId="16" borderId="16" xfId="0" applyFont="1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31" borderId="4" xfId="0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2" borderId="4" xfId="0" applyFont="1" applyFill="1" applyBorder="1" applyAlignment="1">
      <alignment horizontal="center"/>
    </xf>
    <xf numFmtId="49" fontId="0" fillId="33" borderId="4" xfId="0" applyNumberForma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18" borderId="4" xfId="0" applyNumberFormat="1" applyFill="1" applyBorder="1" applyAlignment="1">
      <alignment horizontal="center"/>
    </xf>
    <xf numFmtId="49" fontId="0" fillId="16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7" borderId="4" xfId="0" applyFont="1" applyFill="1" applyBorder="1"/>
    <xf numFmtId="0" fontId="0" fillId="0" borderId="4" xfId="0" applyBorder="1" applyAlignment="1">
      <alignment horizontal="center"/>
    </xf>
    <xf numFmtId="0" fontId="0" fillId="26" borderId="4" xfId="0" applyFill="1" applyBorder="1" applyAlignment="1">
      <alignment horizontal="center"/>
    </xf>
    <xf numFmtId="2" fontId="0" fillId="11" borderId="4" xfId="0" applyNumberFormat="1" applyFont="1" applyFill="1" applyBorder="1" applyAlignment="1">
      <alignment horizontal="center"/>
    </xf>
    <xf numFmtId="0" fontId="13" fillId="16" borderId="25" xfId="0" applyFont="1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0" fillId="43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43" borderId="4" xfId="0" applyFont="1" applyFill="1" applyBorder="1" applyAlignment="1">
      <alignment horizontal="center"/>
    </xf>
    <xf numFmtId="0" fontId="20" fillId="45" borderId="4" xfId="0" applyFont="1" applyFill="1" applyBorder="1" applyAlignment="1">
      <alignment horizontal="center"/>
    </xf>
    <xf numFmtId="0" fontId="0" fillId="18" borderId="4" xfId="0" applyFill="1" applyBorder="1"/>
    <xf numFmtId="0" fontId="0" fillId="16" borderId="4" xfId="0" applyFill="1" applyBorder="1"/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23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13" fillId="18" borderId="25" xfId="0" applyFont="1" applyFill="1" applyBorder="1" applyAlignment="1">
      <alignment horizontal="center"/>
    </xf>
    <xf numFmtId="49" fontId="0" fillId="18" borderId="5" xfId="0" applyNumberFormat="1" applyFill="1" applyBorder="1" applyAlignment="1">
      <alignment horizontal="center"/>
    </xf>
    <xf numFmtId="49" fontId="0" fillId="33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16" borderId="5" xfId="0" applyNumberFormat="1" applyFill="1" applyBorder="1" applyAlignment="1">
      <alignment horizontal="center"/>
    </xf>
    <xf numFmtId="49" fontId="0" fillId="33" borderId="45" xfId="0" applyNumberFormat="1" applyFill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6" fillId="27" borderId="43" xfId="0" applyFont="1" applyFill="1" applyBorder="1"/>
    <xf numFmtId="0" fontId="5" fillId="43" borderId="46" xfId="0" applyFont="1" applyFill="1" applyBorder="1" applyAlignment="1">
      <alignment horizontal="center"/>
    </xf>
    <xf numFmtId="49" fontId="0" fillId="33" borderId="43" xfId="0" applyNumberFormat="1" applyFill="1" applyBorder="1" applyAlignment="1">
      <alignment horizontal="center"/>
    </xf>
    <xf numFmtId="49" fontId="0" fillId="33" borderId="47" xfId="0" applyNumberFormat="1" applyFill="1" applyBorder="1" applyAlignment="1">
      <alignment horizontal="center"/>
    </xf>
    <xf numFmtId="49" fontId="0" fillId="18" borderId="51" xfId="0" applyNumberFormat="1" applyFill="1" applyBorder="1" applyAlignment="1">
      <alignment horizontal="center"/>
    </xf>
    <xf numFmtId="49" fontId="0" fillId="16" borderId="43" xfId="0" applyNumberFormat="1" applyFill="1" applyBorder="1" applyAlignment="1">
      <alignment horizontal="center"/>
    </xf>
    <xf numFmtId="49" fontId="0" fillId="18" borderId="43" xfId="0" applyNumberFormat="1" applyFill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16" borderId="51" xfId="0" applyNumberFormat="1" applyFill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13" fillId="16" borderId="20" xfId="0" applyFont="1" applyFill="1" applyBorder="1" applyAlignment="1">
      <alignment horizontal="center"/>
    </xf>
    <xf numFmtId="49" fontId="0" fillId="18" borderId="45" xfId="0" applyNumberFormat="1" applyFill="1" applyBorder="1" applyAlignment="1">
      <alignment horizontal="center"/>
    </xf>
    <xf numFmtId="49" fontId="0" fillId="16" borderId="45" xfId="0" applyNumberFormat="1" applyFill="1" applyBorder="1" applyAlignment="1">
      <alignment horizontal="center"/>
    </xf>
    <xf numFmtId="0" fontId="0" fillId="44" borderId="26" xfId="0" applyFill="1" applyBorder="1" applyAlignment="1">
      <alignment horizontal="center"/>
    </xf>
    <xf numFmtId="0" fontId="0" fillId="44" borderId="25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49" fontId="0" fillId="16" borderId="47" xfId="0" applyNumberFormat="1" applyFill="1" applyBorder="1" applyAlignment="1">
      <alignment horizontal="center"/>
    </xf>
    <xf numFmtId="49" fontId="0" fillId="18" borderId="47" xfId="0" applyNumberFormat="1" applyFill="1" applyBorder="1" applyAlignment="1">
      <alignment horizontal="center"/>
    </xf>
    <xf numFmtId="0" fontId="0" fillId="43" borderId="20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16" borderId="27" xfId="0" applyFill="1" applyBorder="1" applyAlignment="1">
      <alignment horizontal="center"/>
    </xf>
    <xf numFmtId="0" fontId="0" fillId="18" borderId="27" xfId="0" applyFill="1" applyBorder="1" applyAlignment="1">
      <alignment horizont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top"/>
      <protection locked="0"/>
    </xf>
    <xf numFmtId="0" fontId="6" fillId="8" borderId="23" xfId="0" applyFont="1" applyFill="1" applyBorder="1" applyAlignment="1" applyProtection="1">
      <alignment horizontal="center" vertical="top" wrapText="1"/>
      <protection locked="0"/>
    </xf>
    <xf numFmtId="0" fontId="9" fillId="9" borderId="23" xfId="0" applyFont="1" applyFill="1" applyBorder="1" applyAlignment="1" applyProtection="1">
      <alignment horizontal="center" vertical="top" wrapText="1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23" xfId="0" applyFont="1" applyFill="1" applyBorder="1" applyAlignment="1" applyProtection="1">
      <alignment horizontal="center" vertical="top"/>
      <protection locked="0"/>
    </xf>
    <xf numFmtId="0" fontId="6" fillId="3" borderId="23" xfId="0" applyFont="1" applyFill="1" applyBorder="1" applyAlignment="1" applyProtection="1">
      <alignment horizontal="center" vertical="top"/>
      <protection locked="0"/>
    </xf>
    <xf numFmtId="0" fontId="6" fillId="24" borderId="23" xfId="0" applyFont="1" applyFill="1" applyBorder="1" applyAlignment="1" applyProtection="1">
      <alignment horizontal="center" vertical="top"/>
      <protection locked="0"/>
    </xf>
    <xf numFmtId="0" fontId="6" fillId="4" borderId="23" xfId="0" applyFont="1" applyFill="1" applyBorder="1" applyAlignment="1" applyProtection="1">
      <alignment horizontal="center" vertical="top"/>
      <protection locked="0"/>
    </xf>
    <xf numFmtId="0" fontId="6" fillId="5" borderId="23" xfId="0" applyFont="1" applyFill="1" applyBorder="1" applyAlignment="1" applyProtection="1">
      <alignment horizontal="center" vertical="top"/>
      <protection locked="0"/>
    </xf>
    <xf numFmtId="0" fontId="9" fillId="6" borderId="23" xfId="0" applyFont="1" applyFill="1" applyBorder="1" applyAlignment="1" applyProtection="1">
      <alignment horizontal="center" vertical="top" wrapText="1"/>
      <protection locked="0"/>
    </xf>
    <xf numFmtId="1" fontId="5" fillId="25" borderId="4" xfId="0" applyNumberFormat="1" applyFont="1" applyFill="1" applyBorder="1" applyAlignment="1">
      <alignment horizontal="center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0" fillId="28" borderId="22" xfId="0" applyFill="1" applyBorder="1" applyAlignment="1">
      <alignment horizontal="center"/>
    </xf>
    <xf numFmtId="0" fontId="0" fillId="28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27" borderId="22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0" fillId="18" borderId="22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6" borderId="22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2" borderId="22" xfId="0" applyFill="1" applyBorder="1" applyAlignment="1">
      <alignment horizontal="center"/>
    </xf>
    <xf numFmtId="0" fontId="0" fillId="3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45" borderId="4" xfId="0" applyFill="1" applyBorder="1" applyAlignment="1">
      <alignment horizontal="center"/>
    </xf>
    <xf numFmtId="0" fontId="0" fillId="43" borderId="4" xfId="0" applyFill="1" applyBorder="1" applyAlignment="1">
      <alignment horizontal="center"/>
    </xf>
    <xf numFmtId="0" fontId="6" fillId="7" borderId="4" xfId="0" applyFont="1" applyFill="1" applyBorder="1" applyAlignment="1" applyProtection="1">
      <alignment horizontal="center" vertical="top"/>
      <protection locked="0"/>
    </xf>
    <xf numFmtId="0" fontId="6" fillId="8" borderId="4" xfId="0" applyFont="1" applyFill="1" applyBorder="1" applyAlignment="1" applyProtection="1">
      <alignment horizontal="center" vertical="top" wrapText="1"/>
      <protection locked="0"/>
    </xf>
    <xf numFmtId="0" fontId="9" fillId="9" borderId="4" xfId="0" applyFont="1" applyFill="1" applyBorder="1" applyAlignment="1" applyProtection="1">
      <alignment horizontal="center" vertical="top" wrapText="1"/>
      <protection locked="0"/>
    </xf>
    <xf numFmtId="0" fontId="6" fillId="10" borderId="4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3" borderId="4" xfId="0" applyFont="1" applyFill="1" applyBorder="1" applyAlignment="1" applyProtection="1">
      <alignment horizontal="center" vertical="top"/>
      <protection locked="0"/>
    </xf>
    <xf numFmtId="0" fontId="6" fillId="24" borderId="4" xfId="0" applyFont="1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 applyProtection="1">
      <alignment horizontal="center" vertical="top"/>
      <protection locked="0"/>
    </xf>
    <xf numFmtId="0" fontId="6" fillId="5" borderId="4" xfId="0" applyFont="1" applyFill="1" applyBorder="1" applyAlignment="1" applyProtection="1">
      <alignment horizontal="center" vertical="top"/>
      <protection locked="0"/>
    </xf>
    <xf numFmtId="0" fontId="9" fillId="6" borderId="4" xfId="0" applyFont="1" applyFill="1" applyBorder="1" applyAlignment="1" applyProtection="1">
      <alignment horizontal="center" vertical="top" wrapText="1"/>
      <protection locked="0"/>
    </xf>
    <xf numFmtId="0" fontId="0" fillId="15" borderId="52" xfId="0" applyFill="1" applyBorder="1" applyAlignment="1">
      <alignment horizontal="center"/>
    </xf>
    <xf numFmtId="0" fontId="0" fillId="15" borderId="53" xfId="0" applyFill="1" applyBorder="1" applyAlignment="1">
      <alignment horizontal="center"/>
    </xf>
    <xf numFmtId="0" fontId="0" fillId="15" borderId="54" xfId="0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49" xfId="0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0" fillId="16" borderId="52" xfId="0" applyFill="1" applyBorder="1" applyAlignment="1">
      <alignment horizontal="center"/>
    </xf>
    <xf numFmtId="0" fontId="0" fillId="16" borderId="53" xfId="0" applyFill="1" applyBorder="1" applyAlignment="1">
      <alignment horizontal="center"/>
    </xf>
    <xf numFmtId="0" fontId="0" fillId="16" borderId="54" xfId="0" applyFill="1" applyBorder="1" applyAlignment="1">
      <alignment horizontal="center"/>
    </xf>
    <xf numFmtId="0" fontId="0" fillId="38" borderId="52" xfId="0" applyFill="1" applyBorder="1" applyAlignment="1">
      <alignment horizontal="center"/>
    </xf>
    <xf numFmtId="0" fontId="0" fillId="38" borderId="53" xfId="0" applyFill="1" applyBorder="1" applyAlignment="1">
      <alignment horizontal="center"/>
    </xf>
    <xf numFmtId="0" fontId="0" fillId="38" borderId="54" xfId="0" applyFill="1" applyBorder="1" applyAlignment="1">
      <alignment horizontal="center"/>
    </xf>
    <xf numFmtId="0" fontId="0" fillId="32" borderId="48" xfId="0" applyFill="1" applyBorder="1" applyAlignment="1">
      <alignment horizontal="center"/>
    </xf>
    <xf numFmtId="0" fontId="0" fillId="32" borderId="49" xfId="0" applyFill="1" applyBorder="1" applyAlignment="1">
      <alignment horizontal="center"/>
    </xf>
    <xf numFmtId="0" fontId="0" fillId="32" borderId="50" xfId="0" applyFill="1" applyBorder="1" applyAlignment="1">
      <alignment horizontal="center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0" fillId="11" borderId="54" xfId="0" applyFill="1" applyBorder="1" applyAlignment="1">
      <alignment horizontal="center"/>
    </xf>
    <xf numFmtId="0" fontId="0" fillId="12" borderId="48" xfId="0" applyFill="1" applyBorder="1" applyAlignment="1">
      <alignment horizontal="center"/>
    </xf>
    <xf numFmtId="0" fontId="0" fillId="12" borderId="49" xfId="0" applyFill="1" applyBorder="1" applyAlignment="1">
      <alignment horizontal="center"/>
    </xf>
    <xf numFmtId="0" fontId="0" fillId="12" borderId="50" xfId="0" applyFill="1" applyBorder="1" applyAlignment="1">
      <alignment horizontal="center"/>
    </xf>
    <xf numFmtId="0" fontId="0" fillId="34" borderId="52" xfId="0" applyFill="1" applyBorder="1" applyAlignment="1">
      <alignment horizontal="center"/>
    </xf>
    <xf numFmtId="0" fontId="0" fillId="34" borderId="53" xfId="0" applyFill="1" applyBorder="1" applyAlignment="1">
      <alignment horizontal="center"/>
    </xf>
    <xf numFmtId="0" fontId="0" fillId="34" borderId="54" xfId="0" applyFill="1" applyBorder="1" applyAlignment="1">
      <alignment horizontal="center"/>
    </xf>
    <xf numFmtId="0" fontId="0" fillId="35" borderId="48" xfId="0" applyFill="1" applyBorder="1" applyAlignment="1">
      <alignment horizontal="center"/>
    </xf>
    <xf numFmtId="0" fontId="0" fillId="35" borderId="49" xfId="0" applyFill="1" applyBorder="1" applyAlignment="1">
      <alignment horizontal="center"/>
    </xf>
    <xf numFmtId="0" fontId="0" fillId="35" borderId="50" xfId="0" applyFill="1" applyBorder="1" applyAlignment="1">
      <alignment horizontal="center"/>
    </xf>
    <xf numFmtId="0" fontId="0" fillId="36" borderId="48" xfId="0" applyFill="1" applyBorder="1" applyAlignment="1">
      <alignment horizontal="center"/>
    </xf>
    <xf numFmtId="0" fontId="0" fillId="36" borderId="49" xfId="0" applyFill="1" applyBorder="1" applyAlignment="1">
      <alignment horizontal="center"/>
    </xf>
    <xf numFmtId="0" fontId="0" fillId="36" borderId="50" xfId="0" applyFill="1" applyBorder="1" applyAlignment="1">
      <alignment horizontal="center"/>
    </xf>
    <xf numFmtId="0" fontId="5" fillId="44" borderId="44" xfId="0" applyFont="1" applyFill="1" applyBorder="1" applyAlignment="1">
      <alignment horizontal="center"/>
    </xf>
    <xf numFmtId="0" fontId="5" fillId="41" borderId="44" xfId="0" applyFont="1" applyFill="1" applyBorder="1" applyAlignment="1">
      <alignment horizontal="center"/>
    </xf>
    <xf numFmtId="0" fontId="5" fillId="42" borderId="44" xfId="0" applyFont="1" applyFill="1" applyBorder="1" applyAlignment="1">
      <alignment horizontal="center"/>
    </xf>
    <xf numFmtId="0" fontId="5" fillId="26" borderId="44" xfId="0" applyFont="1" applyFill="1" applyBorder="1" applyAlignment="1">
      <alignment horizontal="center"/>
    </xf>
    <xf numFmtId="0" fontId="5" fillId="39" borderId="44" xfId="0" applyFont="1" applyFill="1" applyBorder="1" applyAlignment="1">
      <alignment horizontal="center"/>
    </xf>
    <xf numFmtId="0" fontId="5" fillId="19" borderId="44" xfId="0" applyFont="1" applyFill="1" applyBorder="1" applyAlignment="1">
      <alignment horizontal="center"/>
    </xf>
    <xf numFmtId="0" fontId="5" fillId="40" borderId="44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5" borderId="44" xfId="0" applyFont="1" applyFill="1" applyBorder="1" applyAlignment="1">
      <alignment horizontal="center"/>
    </xf>
    <xf numFmtId="0" fontId="5" fillId="16" borderId="44" xfId="0" applyFont="1" applyFill="1" applyBorder="1" applyAlignment="1">
      <alignment horizontal="center"/>
    </xf>
    <xf numFmtId="0" fontId="5" fillId="17" borderId="44" xfId="0" applyFont="1" applyFill="1" applyBorder="1" applyAlignment="1">
      <alignment horizontal="center"/>
    </xf>
    <xf numFmtId="0" fontId="5" fillId="39" borderId="4" xfId="0" applyFont="1" applyFill="1" applyBorder="1" applyAlignment="1">
      <alignment horizontal="center"/>
    </xf>
  </cellXfs>
  <cellStyles count="6">
    <cellStyle name="Collegamento ipertestuale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ALTERATI 1926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2321188759613457E-4"/>
                  <c:y val="0.222193089547469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Alterati 1926</a:t>
                    </a:r>
                  </a:p>
                  <a:p>
                    <a:r>
                      <a:rPr lang="en-US"/>
                      <a:t>-5,33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-5.3299999999999983</c:v>
                </c:pt>
              </c:numCache>
            </c:numRef>
          </c:val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9162825644819888E-3"/>
                  <c:y val="0.160683793948233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r>
                      <a:rPr lang="en-US"/>
                      <a:t>-3,2183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-3.2182999999999979</c:v>
                </c:pt>
              </c:numCache>
            </c:numRef>
          </c:val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'NFOJATE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2421456839989646E-5"/>
                  <c:y val="0.231949371963260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 Trofie 'nfoiate</a:t>
                    </a:r>
                  </a:p>
                  <a:p>
                    <a:r>
                      <a:rPr lang="en-US"/>
                      <a:t>-5,7743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-5.7743000000000002</c:v>
                </c:pt>
              </c:numCache>
            </c:numRef>
          </c:val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036839789007556E-3"/>
                  <c:y val="0.1455508943275951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</a:t>
                    </a:r>
                    <a:r>
                      <a:rPr lang="en-US" baseline="0"/>
                      <a:t> FC</a:t>
                    </a:r>
                    <a:endParaRPr lang="en-US"/>
                  </a:p>
                  <a:p>
                    <a:pPr>
                      <a:defRPr b="1"/>
                    </a:pPr>
                    <a:r>
                      <a:rPr lang="en-US"/>
                      <a:t>-2,6615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-2.6614999999999966</c:v>
                </c:pt>
              </c:numCache>
            </c:numRef>
          </c:val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149515255604609E-3"/>
                  <c:y val="0.19340561423058331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r>
                      <a:rPr lang="en-US"/>
                      <a:t>-4,5523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-4.552299999999998</c:v>
                </c:pt>
              </c:numCache>
            </c:numRef>
          </c:val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842747211070891E-5"/>
                  <c:y val="0.181270125443476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FC</a:t>
                    </a:r>
                  </a:p>
                  <a:p>
                    <a:r>
                      <a:rPr lang="en-US"/>
                      <a:t>5,1144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5.1144000000000025</c:v>
                </c:pt>
              </c:numCache>
            </c:numRef>
          </c:val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PANCINO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2380514210120993E-5"/>
                  <c:y val="0.104028570960367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Pancino Team</a:t>
                    </a:r>
                  </a:p>
                  <a:p>
                    <a:r>
                      <a:rPr lang="en-US"/>
                      <a:t>1,6703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1.6703000000000032</c:v>
                </c:pt>
              </c:numCache>
            </c:numRef>
          </c:val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6992680165526801E-3"/>
                  <c:y val="0.13827541848632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r>
                      <a:rPr lang="en-US"/>
                      <a:t>2,894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2.8940000000000028</c:v>
                </c:pt>
              </c:numCache>
            </c:numRef>
          </c:val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898562566360399E-5"/>
                  <c:y val="8.514752513375946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r>
                      <a:rPr lang="en-US"/>
                      <a:t>0,3378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0.33780000000000243</c:v>
                </c:pt>
              </c:numCache>
            </c:numRef>
          </c:val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301136161250077E-5"/>
                  <c:y val="0.122218284759150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r>
                      <a:rPr lang="en-US"/>
                      <a:t>-2,4399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-2.4398999999999971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53472"/>
        <c:axId val="123554256"/>
      </c:barChart>
      <c:catAx>
        <c:axId val="123553472"/>
        <c:scaling>
          <c:orientation val="minMax"/>
        </c:scaling>
        <c:delete val="1"/>
        <c:axPos val="b"/>
        <c:majorTickMark val="out"/>
        <c:minorTickMark val="none"/>
        <c:tickLblPos val="none"/>
        <c:crossAx val="123554256"/>
        <c:crosses val="autoZero"/>
        <c:auto val="1"/>
        <c:lblAlgn val="ctr"/>
        <c:lblOffset val="100"/>
        <c:noMultiLvlLbl val="0"/>
      </c:catAx>
      <c:valAx>
        <c:axId val="12355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5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ALTERATI 1926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-0.33319999999999994</c:v>
                </c:pt>
                <c:pt idx="1">
                  <c:v>-0.55549999999999999</c:v>
                </c:pt>
                <c:pt idx="2">
                  <c:v>0.66690000000000005</c:v>
                </c:pt>
                <c:pt idx="3">
                  <c:v>2.6667000000000001</c:v>
                </c:pt>
                <c:pt idx="4">
                  <c:v>1.6668000000000001</c:v>
                </c:pt>
                <c:pt idx="5">
                  <c:v>0.88890000000000002</c:v>
                </c:pt>
                <c:pt idx="6">
                  <c:v>-0.11109999999999999</c:v>
                </c:pt>
                <c:pt idx="7">
                  <c:v>2.0001000000000002</c:v>
                </c:pt>
                <c:pt idx="8">
                  <c:v>-1.3331999999999999</c:v>
                </c:pt>
                <c:pt idx="9">
                  <c:v>-0.88879999999999992</c:v>
                </c:pt>
                <c:pt idx="10">
                  <c:v>0</c:v>
                </c:pt>
                <c:pt idx="11">
                  <c:v>-0.77769999999999995</c:v>
                </c:pt>
                <c:pt idx="12">
                  <c:v>-1.2221</c:v>
                </c:pt>
                <c:pt idx="13">
                  <c:v>0.11120000000000008</c:v>
                </c:pt>
                <c:pt idx="14">
                  <c:v>-1.111</c:v>
                </c:pt>
                <c:pt idx="15">
                  <c:v>-0.44439999999999996</c:v>
                </c:pt>
                <c:pt idx="16">
                  <c:v>-0.11109999999999999</c:v>
                </c:pt>
                <c:pt idx="17">
                  <c:v>1.3335000000000001</c:v>
                </c:pt>
                <c:pt idx="18">
                  <c:v>-1.6664999999999999</c:v>
                </c:pt>
                <c:pt idx="19">
                  <c:v>-0.33329999999999999</c:v>
                </c:pt>
                <c:pt idx="20">
                  <c:v>-1.4441999999999999</c:v>
                </c:pt>
                <c:pt idx="21">
                  <c:v>-0.33329999999999999</c:v>
                </c:pt>
                <c:pt idx="22">
                  <c:v>-0.11109999999999999</c:v>
                </c:pt>
                <c:pt idx="23">
                  <c:v>0</c:v>
                </c:pt>
                <c:pt idx="24">
                  <c:v>0.66690000000000005</c:v>
                </c:pt>
                <c:pt idx="25">
                  <c:v>0.66690000000000005</c:v>
                </c:pt>
                <c:pt idx="26">
                  <c:v>-0.11109999999999999</c:v>
                </c:pt>
                <c:pt idx="27">
                  <c:v>-1.222</c:v>
                </c:pt>
                <c:pt idx="28">
                  <c:v>-0.66649999999999987</c:v>
                </c:pt>
                <c:pt idx="29">
                  <c:v>0</c:v>
                </c:pt>
                <c:pt idx="30">
                  <c:v>-0.33329999999999999</c:v>
                </c:pt>
                <c:pt idx="31">
                  <c:v>-0.11109999999999999</c:v>
                </c:pt>
                <c:pt idx="32">
                  <c:v>-1.6664999999999999</c:v>
                </c:pt>
                <c:pt idx="33">
                  <c:v>-0.88869999999999993</c:v>
                </c:pt>
                <c:pt idx="34">
                  <c:v>0</c:v>
                </c:pt>
                <c:pt idx="35">
                  <c:v>-0.22219999999999998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-0.11109999999999999</c:v>
                </c:pt>
                <c:pt idx="1">
                  <c:v>0.33360000000000012</c:v>
                </c:pt>
                <c:pt idx="2">
                  <c:v>0.77780000000000005</c:v>
                </c:pt>
                <c:pt idx="3">
                  <c:v>-2.3331</c:v>
                </c:pt>
                <c:pt idx="4">
                  <c:v>0.66690000000000005</c:v>
                </c:pt>
                <c:pt idx="5">
                  <c:v>0</c:v>
                </c:pt>
                <c:pt idx="6">
                  <c:v>0.33360000000000012</c:v>
                </c:pt>
                <c:pt idx="7">
                  <c:v>-0.66649999999999987</c:v>
                </c:pt>
                <c:pt idx="8">
                  <c:v>1.3335000000000001</c:v>
                </c:pt>
                <c:pt idx="9">
                  <c:v>-0.88879999999999992</c:v>
                </c:pt>
                <c:pt idx="10">
                  <c:v>-0.99990000000000001</c:v>
                </c:pt>
                <c:pt idx="11">
                  <c:v>1.0002000000000002</c:v>
                </c:pt>
                <c:pt idx="12">
                  <c:v>-1.2221</c:v>
                </c:pt>
                <c:pt idx="13">
                  <c:v>0</c:v>
                </c:pt>
                <c:pt idx="14">
                  <c:v>-1.8886999999999998</c:v>
                </c:pt>
                <c:pt idx="15">
                  <c:v>-1.4441999999999999</c:v>
                </c:pt>
                <c:pt idx="16">
                  <c:v>0.66690000000000005</c:v>
                </c:pt>
                <c:pt idx="17">
                  <c:v>-0.11109999999999999</c:v>
                </c:pt>
                <c:pt idx="18">
                  <c:v>1.6668000000000001</c:v>
                </c:pt>
                <c:pt idx="19">
                  <c:v>0</c:v>
                </c:pt>
                <c:pt idx="20">
                  <c:v>2.3334000000000001</c:v>
                </c:pt>
                <c:pt idx="21">
                  <c:v>-0.33329999999999999</c:v>
                </c:pt>
                <c:pt idx="22">
                  <c:v>-0.88879999999999992</c:v>
                </c:pt>
                <c:pt idx="23">
                  <c:v>0</c:v>
                </c:pt>
                <c:pt idx="24">
                  <c:v>-0.11109999999999999</c:v>
                </c:pt>
                <c:pt idx="25">
                  <c:v>-0.22219999999999998</c:v>
                </c:pt>
                <c:pt idx="26">
                  <c:v>-0.88879999999999992</c:v>
                </c:pt>
                <c:pt idx="27">
                  <c:v>0.33340000000000014</c:v>
                </c:pt>
                <c:pt idx="28">
                  <c:v>-0.66649999999999987</c:v>
                </c:pt>
                <c:pt idx="29">
                  <c:v>-0.11109999999999999</c:v>
                </c:pt>
                <c:pt idx="30">
                  <c:v>0.66670000000000007</c:v>
                </c:pt>
                <c:pt idx="31">
                  <c:v>-1.1109</c:v>
                </c:pt>
                <c:pt idx="32">
                  <c:v>1.3335000000000001</c:v>
                </c:pt>
                <c:pt idx="33">
                  <c:v>0.77780000000000005</c:v>
                </c:pt>
                <c:pt idx="34">
                  <c:v>-1.222</c:v>
                </c:pt>
                <c:pt idx="35">
                  <c:v>-0.22219999999999998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'NFOJATE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0</c:v>
                </c:pt>
                <c:pt idx="2">
                  <c:v>-1.3331999999999999</c:v>
                </c:pt>
                <c:pt idx="3">
                  <c:v>0.11120000000000008</c:v>
                </c:pt>
                <c:pt idx="4">
                  <c:v>0.66670000000000007</c:v>
                </c:pt>
                <c:pt idx="5">
                  <c:v>-2.4441999999999999</c:v>
                </c:pt>
                <c:pt idx="6">
                  <c:v>-0.77769999999999995</c:v>
                </c:pt>
                <c:pt idx="7">
                  <c:v>-0.44439999999999996</c:v>
                </c:pt>
                <c:pt idx="8">
                  <c:v>0.66670000000000007</c:v>
                </c:pt>
                <c:pt idx="9">
                  <c:v>-0.88879999999999992</c:v>
                </c:pt>
                <c:pt idx="10">
                  <c:v>-0.11109999999999999</c:v>
                </c:pt>
                <c:pt idx="11">
                  <c:v>1.0002000000000002</c:v>
                </c:pt>
                <c:pt idx="12">
                  <c:v>1.0002000000000002</c:v>
                </c:pt>
                <c:pt idx="13">
                  <c:v>0.11120000000000008</c:v>
                </c:pt>
                <c:pt idx="14">
                  <c:v>0</c:v>
                </c:pt>
                <c:pt idx="15">
                  <c:v>-0.44439999999999996</c:v>
                </c:pt>
                <c:pt idx="16">
                  <c:v>-0.11099999999999999</c:v>
                </c:pt>
                <c:pt idx="17">
                  <c:v>-0.11099999999999999</c:v>
                </c:pt>
                <c:pt idx="18">
                  <c:v>-1.6664999999999999</c:v>
                </c:pt>
                <c:pt idx="19">
                  <c:v>-0.33329999999999999</c:v>
                </c:pt>
                <c:pt idx="20">
                  <c:v>-1.4441999999999999</c:v>
                </c:pt>
                <c:pt idx="21">
                  <c:v>-0.33329999999999999</c:v>
                </c:pt>
                <c:pt idx="22">
                  <c:v>-1.5556000000000001</c:v>
                </c:pt>
                <c:pt idx="23">
                  <c:v>-1.8886999999999998</c:v>
                </c:pt>
                <c:pt idx="24">
                  <c:v>-0.33319999999999994</c:v>
                </c:pt>
                <c:pt idx="25">
                  <c:v>0.77780000000000005</c:v>
                </c:pt>
                <c:pt idx="26">
                  <c:v>1.3335000000000001</c:v>
                </c:pt>
                <c:pt idx="27">
                  <c:v>-1.222</c:v>
                </c:pt>
                <c:pt idx="28">
                  <c:v>-0.22219999999999998</c:v>
                </c:pt>
                <c:pt idx="29">
                  <c:v>-0.99990000000000001</c:v>
                </c:pt>
                <c:pt idx="30">
                  <c:v>0</c:v>
                </c:pt>
                <c:pt idx="31">
                  <c:v>-0.77769999999999995</c:v>
                </c:pt>
                <c:pt idx="32">
                  <c:v>-0.33329999999999999</c:v>
                </c:pt>
                <c:pt idx="33">
                  <c:v>2.0001000000000002</c:v>
                </c:pt>
                <c:pt idx="34">
                  <c:v>1.6668000000000001</c:v>
                </c:pt>
                <c:pt idx="35">
                  <c:v>2.0001000000000002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-0.33319999999999994</c:v>
                </c:pt>
                <c:pt idx="1">
                  <c:v>-0.55549999999999999</c:v>
                </c:pt>
                <c:pt idx="2">
                  <c:v>-0.66649999999999987</c:v>
                </c:pt>
                <c:pt idx="3">
                  <c:v>-2.3331</c:v>
                </c:pt>
                <c:pt idx="4">
                  <c:v>0.66670000000000007</c:v>
                </c:pt>
                <c:pt idx="5">
                  <c:v>1.3335000000000001</c:v>
                </c:pt>
                <c:pt idx="6">
                  <c:v>1.6668000000000001</c:v>
                </c:pt>
                <c:pt idx="7">
                  <c:v>0.66690000000000005</c:v>
                </c:pt>
                <c:pt idx="8">
                  <c:v>0.66690000000000005</c:v>
                </c:pt>
                <c:pt idx="9">
                  <c:v>1.3335000000000001</c:v>
                </c:pt>
                <c:pt idx="10">
                  <c:v>1.0002000000000002</c:v>
                </c:pt>
                <c:pt idx="11">
                  <c:v>0.11120000000000008</c:v>
                </c:pt>
                <c:pt idx="12">
                  <c:v>0.33360000000000012</c:v>
                </c:pt>
                <c:pt idx="13">
                  <c:v>0.11120000000000008</c:v>
                </c:pt>
                <c:pt idx="14">
                  <c:v>0.77780000000000005</c:v>
                </c:pt>
                <c:pt idx="15">
                  <c:v>0.55559999999999998</c:v>
                </c:pt>
                <c:pt idx="16">
                  <c:v>0</c:v>
                </c:pt>
                <c:pt idx="17">
                  <c:v>-0.88879999999999992</c:v>
                </c:pt>
                <c:pt idx="18">
                  <c:v>0.33360000000000012</c:v>
                </c:pt>
                <c:pt idx="19">
                  <c:v>-0.33329999999999999</c:v>
                </c:pt>
                <c:pt idx="20">
                  <c:v>-0.11099999999999999</c:v>
                </c:pt>
                <c:pt idx="21">
                  <c:v>0.33360000000000012</c:v>
                </c:pt>
                <c:pt idx="22">
                  <c:v>-1.5556000000000001</c:v>
                </c:pt>
                <c:pt idx="23">
                  <c:v>1.3335000000000001</c:v>
                </c:pt>
                <c:pt idx="24">
                  <c:v>-2.3331</c:v>
                </c:pt>
                <c:pt idx="25">
                  <c:v>-0.66649999999999987</c:v>
                </c:pt>
                <c:pt idx="26">
                  <c:v>-1.8886999999999998</c:v>
                </c:pt>
                <c:pt idx="27">
                  <c:v>-1.222</c:v>
                </c:pt>
                <c:pt idx="28">
                  <c:v>0.77780000000000005</c:v>
                </c:pt>
                <c:pt idx="29">
                  <c:v>1.0002000000000002</c:v>
                </c:pt>
                <c:pt idx="30">
                  <c:v>0.66670000000000007</c:v>
                </c:pt>
                <c:pt idx="31">
                  <c:v>0.33360000000000012</c:v>
                </c:pt>
                <c:pt idx="32">
                  <c:v>-0.88879999999999992</c:v>
                </c:pt>
                <c:pt idx="33">
                  <c:v>-0.88869999999999993</c:v>
                </c:pt>
                <c:pt idx="34">
                  <c:v>-1.222</c:v>
                </c:pt>
                <c:pt idx="35">
                  <c:v>-0.77759999999999996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-0.66649999999999987</c:v>
                </c:pt>
                <c:pt idx="3">
                  <c:v>1.0002000000000002</c:v>
                </c:pt>
                <c:pt idx="4">
                  <c:v>-0.33329999999999999</c:v>
                </c:pt>
                <c:pt idx="5">
                  <c:v>1.3335000000000001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1.3335000000000001</c:v>
                </c:pt>
                <c:pt idx="10">
                  <c:v>-0.99990000000000001</c:v>
                </c:pt>
                <c:pt idx="11">
                  <c:v>0.11120000000000008</c:v>
                </c:pt>
                <c:pt idx="12">
                  <c:v>0.44450000000000012</c:v>
                </c:pt>
                <c:pt idx="13">
                  <c:v>1.0002000000000002</c:v>
                </c:pt>
                <c:pt idx="14">
                  <c:v>-1.111</c:v>
                </c:pt>
                <c:pt idx="15">
                  <c:v>0</c:v>
                </c:pt>
                <c:pt idx="16">
                  <c:v>2.3334000000000001</c:v>
                </c:pt>
                <c:pt idx="17">
                  <c:v>0</c:v>
                </c:pt>
                <c:pt idx="18">
                  <c:v>-0.11109999999999999</c:v>
                </c:pt>
                <c:pt idx="19">
                  <c:v>-1.3331999999999999</c:v>
                </c:pt>
                <c:pt idx="20">
                  <c:v>-0.11099999999999999</c:v>
                </c:pt>
                <c:pt idx="21">
                  <c:v>-0.33329999999999999</c:v>
                </c:pt>
                <c:pt idx="22">
                  <c:v>0</c:v>
                </c:pt>
                <c:pt idx="23">
                  <c:v>0.22230000000000005</c:v>
                </c:pt>
                <c:pt idx="24">
                  <c:v>-0.33319999999999994</c:v>
                </c:pt>
                <c:pt idx="25">
                  <c:v>-1.3331999999999999</c:v>
                </c:pt>
                <c:pt idx="26">
                  <c:v>-0.11099999999999999</c:v>
                </c:pt>
                <c:pt idx="27">
                  <c:v>1.6668000000000001</c:v>
                </c:pt>
                <c:pt idx="28">
                  <c:v>-1.3331999999999999</c:v>
                </c:pt>
                <c:pt idx="29">
                  <c:v>-0.99990000000000001</c:v>
                </c:pt>
                <c:pt idx="30">
                  <c:v>-1.8885999999999998</c:v>
                </c:pt>
                <c:pt idx="31">
                  <c:v>-1.1109</c:v>
                </c:pt>
                <c:pt idx="32">
                  <c:v>-0.88879999999999992</c:v>
                </c:pt>
                <c:pt idx="33">
                  <c:v>-0.22219999999999998</c:v>
                </c:pt>
                <c:pt idx="34">
                  <c:v>0</c:v>
                </c:pt>
                <c:pt idx="35">
                  <c:v>-0.77759999999999996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-0.11109999999999999</c:v>
                </c:pt>
                <c:pt idx="1">
                  <c:v>1.6668000000000001</c:v>
                </c:pt>
                <c:pt idx="2">
                  <c:v>0.77780000000000005</c:v>
                </c:pt>
                <c:pt idx="3">
                  <c:v>0.11120000000000008</c:v>
                </c:pt>
                <c:pt idx="4">
                  <c:v>-1.4442999999999999</c:v>
                </c:pt>
                <c:pt idx="5">
                  <c:v>-0.88879999999999992</c:v>
                </c:pt>
                <c:pt idx="6">
                  <c:v>-1.1109</c:v>
                </c:pt>
                <c:pt idx="7">
                  <c:v>0</c:v>
                </c:pt>
                <c:pt idx="8">
                  <c:v>1.3335000000000001</c:v>
                </c:pt>
                <c:pt idx="9">
                  <c:v>-0.11109999999999999</c:v>
                </c:pt>
                <c:pt idx="10">
                  <c:v>-0.11109999999999999</c:v>
                </c:pt>
                <c:pt idx="11">
                  <c:v>-0.77769999999999995</c:v>
                </c:pt>
                <c:pt idx="12">
                  <c:v>-1.2221</c:v>
                </c:pt>
                <c:pt idx="13">
                  <c:v>0.33360000000000012</c:v>
                </c:pt>
                <c:pt idx="14">
                  <c:v>-0.22219999999999998</c:v>
                </c:pt>
                <c:pt idx="15">
                  <c:v>-0.44439999999999996</c:v>
                </c:pt>
                <c:pt idx="16">
                  <c:v>-1.7775999999999998</c:v>
                </c:pt>
                <c:pt idx="17">
                  <c:v>-0.11109999999999999</c:v>
                </c:pt>
                <c:pt idx="18">
                  <c:v>2.3334000000000001</c:v>
                </c:pt>
                <c:pt idx="19">
                  <c:v>1.3335000000000001</c:v>
                </c:pt>
                <c:pt idx="20">
                  <c:v>-0.11109999999999999</c:v>
                </c:pt>
                <c:pt idx="21">
                  <c:v>1.6668000000000001</c:v>
                </c:pt>
                <c:pt idx="22">
                  <c:v>2.3334000000000001</c:v>
                </c:pt>
                <c:pt idx="23">
                  <c:v>0.33360000000000012</c:v>
                </c:pt>
                <c:pt idx="24">
                  <c:v>-0.33319999999999994</c:v>
                </c:pt>
                <c:pt idx="25">
                  <c:v>-2.4441999999999999</c:v>
                </c:pt>
                <c:pt idx="26">
                  <c:v>0.33360000000000012</c:v>
                </c:pt>
                <c:pt idx="27">
                  <c:v>-0.55549999999999999</c:v>
                </c:pt>
                <c:pt idx="28">
                  <c:v>0.77780000000000005</c:v>
                </c:pt>
                <c:pt idx="29">
                  <c:v>2.3334000000000001</c:v>
                </c:pt>
                <c:pt idx="30">
                  <c:v>-1.3331999999999999</c:v>
                </c:pt>
                <c:pt idx="31">
                  <c:v>-0.11109999999999999</c:v>
                </c:pt>
                <c:pt idx="32">
                  <c:v>2.3334000000000001</c:v>
                </c:pt>
                <c:pt idx="33">
                  <c:v>0</c:v>
                </c:pt>
                <c:pt idx="34">
                  <c:v>0.33330000000000004</c:v>
                </c:pt>
                <c:pt idx="35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PANCINO TEAM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-0.33319999999999994</c:v>
                </c:pt>
                <c:pt idx="1">
                  <c:v>-1.6664999999999999</c:v>
                </c:pt>
                <c:pt idx="2">
                  <c:v>-1.3331999999999999</c:v>
                </c:pt>
                <c:pt idx="3">
                  <c:v>0.66690000000000005</c:v>
                </c:pt>
                <c:pt idx="4">
                  <c:v>-0.33329999999999999</c:v>
                </c:pt>
                <c:pt idx="5">
                  <c:v>0.66690000000000005</c:v>
                </c:pt>
                <c:pt idx="6">
                  <c:v>-0.77769999999999995</c:v>
                </c:pt>
                <c:pt idx="7">
                  <c:v>-0.66649999999999987</c:v>
                </c:pt>
                <c:pt idx="8">
                  <c:v>0.66670000000000007</c:v>
                </c:pt>
                <c:pt idx="9">
                  <c:v>-0.11109999999999999</c:v>
                </c:pt>
                <c:pt idx="10">
                  <c:v>1.0002000000000002</c:v>
                </c:pt>
                <c:pt idx="11">
                  <c:v>0</c:v>
                </c:pt>
                <c:pt idx="12">
                  <c:v>0</c:v>
                </c:pt>
                <c:pt idx="13">
                  <c:v>0.11120000000000008</c:v>
                </c:pt>
                <c:pt idx="14">
                  <c:v>1.3335000000000001</c:v>
                </c:pt>
                <c:pt idx="15">
                  <c:v>0.55559999999999998</c:v>
                </c:pt>
                <c:pt idx="16">
                  <c:v>-1.7775999999999998</c:v>
                </c:pt>
                <c:pt idx="17">
                  <c:v>-0.11099999999999999</c:v>
                </c:pt>
                <c:pt idx="18">
                  <c:v>1.6668000000000001</c:v>
                </c:pt>
                <c:pt idx="19">
                  <c:v>1.3335000000000001</c:v>
                </c:pt>
                <c:pt idx="20">
                  <c:v>-0.11109999999999999</c:v>
                </c:pt>
                <c:pt idx="21">
                  <c:v>0</c:v>
                </c:pt>
                <c:pt idx="22">
                  <c:v>1.3331999999999999</c:v>
                </c:pt>
                <c:pt idx="23">
                  <c:v>-1.8886999999999998</c:v>
                </c:pt>
                <c:pt idx="24">
                  <c:v>-2.3331</c:v>
                </c:pt>
                <c:pt idx="25">
                  <c:v>2.0001000000000002</c:v>
                </c:pt>
                <c:pt idx="26">
                  <c:v>-0.11109999999999999</c:v>
                </c:pt>
                <c:pt idx="27">
                  <c:v>0</c:v>
                </c:pt>
                <c:pt idx="28">
                  <c:v>0.66690000000000005</c:v>
                </c:pt>
                <c:pt idx="29">
                  <c:v>-0.11109999999999999</c:v>
                </c:pt>
                <c:pt idx="30">
                  <c:v>1.3335000000000001</c:v>
                </c:pt>
                <c:pt idx="31">
                  <c:v>2.3334000000000001</c:v>
                </c:pt>
                <c:pt idx="32">
                  <c:v>0</c:v>
                </c:pt>
                <c:pt idx="33">
                  <c:v>-0.88869999999999993</c:v>
                </c:pt>
                <c:pt idx="34">
                  <c:v>-1.222</c:v>
                </c:pt>
                <c:pt idx="35">
                  <c:v>-0.22219999999999998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-1.111</c:v>
                </c:pt>
                <c:pt idx="1">
                  <c:v>-0.55549999999999999</c:v>
                </c:pt>
                <c:pt idx="2">
                  <c:v>0.66690000000000005</c:v>
                </c:pt>
                <c:pt idx="3">
                  <c:v>-0.77769999999999995</c:v>
                </c:pt>
                <c:pt idx="4">
                  <c:v>0</c:v>
                </c:pt>
                <c:pt idx="5">
                  <c:v>0.88890000000000002</c:v>
                </c:pt>
                <c:pt idx="6">
                  <c:v>-1.1109</c:v>
                </c:pt>
                <c:pt idx="7">
                  <c:v>-0.44439999999999996</c:v>
                </c:pt>
                <c:pt idx="8">
                  <c:v>-0.33329999999999999</c:v>
                </c:pt>
                <c:pt idx="9">
                  <c:v>1.3335000000000001</c:v>
                </c:pt>
                <c:pt idx="10">
                  <c:v>-0.22209999999999996</c:v>
                </c:pt>
                <c:pt idx="11">
                  <c:v>2.6667000000000001</c:v>
                </c:pt>
                <c:pt idx="12">
                  <c:v>0.44450000000000012</c:v>
                </c:pt>
                <c:pt idx="13">
                  <c:v>0</c:v>
                </c:pt>
                <c:pt idx="14">
                  <c:v>0.33360000000000012</c:v>
                </c:pt>
                <c:pt idx="15">
                  <c:v>0.33360000000000012</c:v>
                </c:pt>
                <c:pt idx="16">
                  <c:v>-0.11109999999999999</c:v>
                </c:pt>
                <c:pt idx="17">
                  <c:v>1.3335000000000001</c:v>
                </c:pt>
                <c:pt idx="18">
                  <c:v>0.33360000000000012</c:v>
                </c:pt>
                <c:pt idx="19">
                  <c:v>-0.33329999999999999</c:v>
                </c:pt>
                <c:pt idx="20">
                  <c:v>1.3335000000000001</c:v>
                </c:pt>
                <c:pt idx="21">
                  <c:v>1.6668000000000001</c:v>
                </c:pt>
                <c:pt idx="22">
                  <c:v>-0.88879999999999992</c:v>
                </c:pt>
                <c:pt idx="23">
                  <c:v>2.6667000000000001</c:v>
                </c:pt>
                <c:pt idx="24">
                  <c:v>-0.33319999999999994</c:v>
                </c:pt>
                <c:pt idx="25">
                  <c:v>-0.66649999999999987</c:v>
                </c:pt>
                <c:pt idx="26">
                  <c:v>1.3335000000000001</c:v>
                </c:pt>
                <c:pt idx="27">
                  <c:v>-1.222</c:v>
                </c:pt>
                <c:pt idx="28">
                  <c:v>0.66690000000000005</c:v>
                </c:pt>
                <c:pt idx="29">
                  <c:v>0.66690000000000005</c:v>
                </c:pt>
                <c:pt idx="30">
                  <c:v>-1.8885999999999998</c:v>
                </c:pt>
                <c:pt idx="31">
                  <c:v>0.33360000000000012</c:v>
                </c:pt>
                <c:pt idx="32">
                  <c:v>-1.6664999999999999</c:v>
                </c:pt>
                <c:pt idx="33">
                  <c:v>-1.5553999999999999</c:v>
                </c:pt>
                <c:pt idx="34">
                  <c:v>-1.222</c:v>
                </c:pt>
                <c:pt idx="35">
                  <c:v>0.33360000000000012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-0.33319999999999994</c:v>
                </c:pt>
                <c:pt idx="1">
                  <c:v>1.6668000000000001</c:v>
                </c:pt>
                <c:pt idx="2">
                  <c:v>-0.22219999999999998</c:v>
                </c:pt>
                <c:pt idx="3">
                  <c:v>0</c:v>
                </c:pt>
                <c:pt idx="4">
                  <c:v>0.66690000000000005</c:v>
                </c:pt>
                <c:pt idx="5">
                  <c:v>-0.88879999999999992</c:v>
                </c:pt>
                <c:pt idx="6">
                  <c:v>-0.11109999999999999</c:v>
                </c:pt>
                <c:pt idx="7">
                  <c:v>2.0001000000000002</c:v>
                </c:pt>
                <c:pt idx="8">
                  <c:v>-2.6663999999999999</c:v>
                </c:pt>
                <c:pt idx="9">
                  <c:v>0.33360000000000012</c:v>
                </c:pt>
                <c:pt idx="10">
                  <c:v>-0.22209999999999996</c:v>
                </c:pt>
                <c:pt idx="11">
                  <c:v>-1.9997999999999998</c:v>
                </c:pt>
                <c:pt idx="12">
                  <c:v>0.33360000000000012</c:v>
                </c:pt>
                <c:pt idx="13">
                  <c:v>-0.77769999999999995</c:v>
                </c:pt>
                <c:pt idx="14">
                  <c:v>0.77780000000000005</c:v>
                </c:pt>
                <c:pt idx="15">
                  <c:v>-1.4441999999999999</c:v>
                </c:pt>
                <c:pt idx="16">
                  <c:v>-0.11099999999999999</c:v>
                </c:pt>
                <c:pt idx="17">
                  <c:v>-1.8886999999999998</c:v>
                </c:pt>
                <c:pt idx="18">
                  <c:v>-0.11109999999999999</c:v>
                </c:pt>
                <c:pt idx="19">
                  <c:v>1.3335000000000001</c:v>
                </c:pt>
                <c:pt idx="20">
                  <c:v>-2.6663999999999999</c:v>
                </c:pt>
                <c:pt idx="21">
                  <c:v>1.6668000000000001</c:v>
                </c:pt>
                <c:pt idx="22">
                  <c:v>-0.11109999999999999</c:v>
                </c:pt>
                <c:pt idx="23">
                  <c:v>-0.66659999999999997</c:v>
                </c:pt>
                <c:pt idx="24">
                  <c:v>2.3334000000000001</c:v>
                </c:pt>
                <c:pt idx="25">
                  <c:v>0.77780000000000005</c:v>
                </c:pt>
                <c:pt idx="26">
                  <c:v>-0.11099999999999999</c:v>
                </c:pt>
                <c:pt idx="27">
                  <c:v>0</c:v>
                </c:pt>
                <c:pt idx="28">
                  <c:v>-1.3331999999999999</c:v>
                </c:pt>
                <c:pt idx="29">
                  <c:v>0.66690000000000005</c:v>
                </c:pt>
                <c:pt idx="30">
                  <c:v>1.0002000000000002</c:v>
                </c:pt>
                <c:pt idx="31">
                  <c:v>1.6668000000000001</c:v>
                </c:pt>
                <c:pt idx="32">
                  <c:v>1.3335000000000001</c:v>
                </c:pt>
                <c:pt idx="33">
                  <c:v>0.77780000000000005</c:v>
                </c:pt>
                <c:pt idx="34">
                  <c:v>-0.55549999999999999</c:v>
                </c:pt>
                <c:pt idx="35">
                  <c:v>-0.77759999999999996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1.6668000000000001</c:v>
                </c:pt>
                <c:pt idx="2">
                  <c:v>0.66690000000000005</c:v>
                </c:pt>
                <c:pt idx="3">
                  <c:v>-0.77769999999999995</c:v>
                </c:pt>
                <c:pt idx="4">
                  <c:v>-1.9997999999999998</c:v>
                </c:pt>
                <c:pt idx="5">
                  <c:v>-0.88879999999999992</c:v>
                </c:pt>
                <c:pt idx="6">
                  <c:v>1.6668000000000001</c:v>
                </c:pt>
                <c:pt idx="7">
                  <c:v>-2.6663999999999999</c:v>
                </c:pt>
                <c:pt idx="8">
                  <c:v>-0.33329999999999999</c:v>
                </c:pt>
                <c:pt idx="9">
                  <c:v>0.33360000000000012</c:v>
                </c:pt>
                <c:pt idx="10">
                  <c:v>1.0002000000000002</c:v>
                </c:pt>
                <c:pt idx="11">
                  <c:v>-1.9997999999999998</c:v>
                </c:pt>
                <c:pt idx="12">
                  <c:v>1.0002000000000002</c:v>
                </c:pt>
                <c:pt idx="13">
                  <c:v>-2.1109</c:v>
                </c:pt>
                <c:pt idx="14">
                  <c:v>1.3335000000000001</c:v>
                </c:pt>
                <c:pt idx="15">
                  <c:v>1.3335000000000001</c:v>
                </c:pt>
                <c:pt idx="16">
                  <c:v>0.66690000000000005</c:v>
                </c:pt>
                <c:pt idx="17">
                  <c:v>0.33360000000000012</c:v>
                </c:pt>
                <c:pt idx="18">
                  <c:v>-0.77769999999999995</c:v>
                </c:pt>
                <c:pt idx="19">
                  <c:v>1.3335000000000001</c:v>
                </c:pt>
                <c:pt idx="20">
                  <c:v>0</c:v>
                </c:pt>
                <c:pt idx="21">
                  <c:v>-1.6664999999999999</c:v>
                </c:pt>
                <c:pt idx="22">
                  <c:v>1.3331999999999999</c:v>
                </c:pt>
                <c:pt idx="23">
                  <c:v>0.22230000000000005</c:v>
                </c:pt>
                <c:pt idx="24">
                  <c:v>-0.11109999999999999</c:v>
                </c:pt>
                <c:pt idx="25">
                  <c:v>0</c:v>
                </c:pt>
                <c:pt idx="26">
                  <c:v>0</c:v>
                </c:pt>
                <c:pt idx="27">
                  <c:v>0.33340000000000014</c:v>
                </c:pt>
                <c:pt idx="28">
                  <c:v>0</c:v>
                </c:pt>
                <c:pt idx="29">
                  <c:v>-0.99990000000000001</c:v>
                </c:pt>
                <c:pt idx="30">
                  <c:v>-0.33329999999999999</c:v>
                </c:pt>
                <c:pt idx="31">
                  <c:v>-1.6664999999999999</c:v>
                </c:pt>
                <c:pt idx="32">
                  <c:v>1.3335000000000001</c:v>
                </c:pt>
                <c:pt idx="33">
                  <c:v>-0.88869999999999993</c:v>
                </c:pt>
                <c:pt idx="34">
                  <c:v>0.33330000000000004</c:v>
                </c:pt>
                <c:pt idx="35">
                  <c:v>-0.77759999999999996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55040"/>
        <c:axId val="123551904"/>
      </c:lineChart>
      <c:catAx>
        <c:axId val="123555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3551904"/>
        <c:crosses val="autoZero"/>
        <c:auto val="1"/>
        <c:lblAlgn val="ctr"/>
        <c:lblOffset val="100"/>
        <c:noMultiLvlLbl val="0"/>
      </c:catAx>
      <c:valAx>
        <c:axId val="123551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355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Alterati 1926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-0.3332</c:v>
                </c:pt>
                <c:pt idx="1">
                  <c:v>-0.88870000000000005</c:v>
                </c:pt>
                <c:pt idx="2">
                  <c:v>-0.2218</c:v>
                </c:pt>
                <c:pt idx="3">
                  <c:v>2.4449000000000001</c:v>
                </c:pt>
                <c:pt idx="4">
                  <c:v>4.1116999999999999</c:v>
                </c:pt>
                <c:pt idx="5">
                  <c:v>5.0006000000000004</c:v>
                </c:pt>
                <c:pt idx="6">
                  <c:v>4.8895</c:v>
                </c:pt>
                <c:pt idx="7">
                  <c:v>6.8895999999999997</c:v>
                </c:pt>
                <c:pt idx="8">
                  <c:v>5.5564</c:v>
                </c:pt>
                <c:pt idx="9">
                  <c:v>4.6676000000000002</c:v>
                </c:pt>
                <c:pt idx="10">
                  <c:v>4.6676000000000002</c:v>
                </c:pt>
                <c:pt idx="11">
                  <c:v>3.8898999999999999</c:v>
                </c:pt>
                <c:pt idx="12">
                  <c:v>2.6678000000000002</c:v>
                </c:pt>
                <c:pt idx="13">
                  <c:v>2.7789999999999999</c:v>
                </c:pt>
                <c:pt idx="14">
                  <c:v>1.6679999999999999</c:v>
                </c:pt>
                <c:pt idx="15">
                  <c:v>1.2236</c:v>
                </c:pt>
                <c:pt idx="16">
                  <c:v>1.1125</c:v>
                </c:pt>
                <c:pt idx="17">
                  <c:v>2.4460000000000002</c:v>
                </c:pt>
                <c:pt idx="18">
                  <c:v>0.77949999999999997</c:v>
                </c:pt>
                <c:pt idx="19">
                  <c:v>0.44619999999999999</c:v>
                </c:pt>
                <c:pt idx="20">
                  <c:v>-0.998</c:v>
                </c:pt>
                <c:pt idx="21">
                  <c:v>-1.3312999999999999</c:v>
                </c:pt>
                <c:pt idx="22">
                  <c:v>-1.4423999999999999</c:v>
                </c:pt>
                <c:pt idx="23">
                  <c:v>-1.4423999999999999</c:v>
                </c:pt>
                <c:pt idx="24">
                  <c:v>-0.77549999999999997</c:v>
                </c:pt>
                <c:pt idx="25">
                  <c:v>-0.1086</c:v>
                </c:pt>
                <c:pt idx="26">
                  <c:v>-0.21970000000000001</c:v>
                </c:pt>
                <c:pt idx="27">
                  <c:v>-1.4417</c:v>
                </c:pt>
                <c:pt idx="28">
                  <c:v>-2.1082000000000001</c:v>
                </c:pt>
                <c:pt idx="29">
                  <c:v>-2.1082000000000001</c:v>
                </c:pt>
                <c:pt idx="30">
                  <c:v>-2.4415</c:v>
                </c:pt>
                <c:pt idx="31">
                  <c:v>-2.5526</c:v>
                </c:pt>
                <c:pt idx="32">
                  <c:v>-4.2191000000000001</c:v>
                </c:pt>
                <c:pt idx="33">
                  <c:v>-5.1078000000000001</c:v>
                </c:pt>
                <c:pt idx="34">
                  <c:v>-5.1078000000000001</c:v>
                </c:pt>
                <c:pt idx="35">
                  <c:v>-5.33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-0.1111</c:v>
                </c:pt>
                <c:pt idx="1">
                  <c:v>0.2225</c:v>
                </c:pt>
                <c:pt idx="2">
                  <c:v>1.0003</c:v>
                </c:pt>
                <c:pt idx="3">
                  <c:v>-1.3328</c:v>
                </c:pt>
                <c:pt idx="4">
                  <c:v>-0.66590000000000005</c:v>
                </c:pt>
                <c:pt idx="5">
                  <c:v>-0.66590000000000005</c:v>
                </c:pt>
                <c:pt idx="6">
                  <c:v>-0.33229999999999998</c:v>
                </c:pt>
                <c:pt idx="7">
                  <c:v>-0.99880000000000002</c:v>
                </c:pt>
                <c:pt idx="8">
                  <c:v>0.3347</c:v>
                </c:pt>
                <c:pt idx="9">
                  <c:v>-0.55410000000000004</c:v>
                </c:pt>
                <c:pt idx="10">
                  <c:v>-1.554</c:v>
                </c:pt>
                <c:pt idx="11">
                  <c:v>-0.55379999999999996</c:v>
                </c:pt>
                <c:pt idx="12">
                  <c:v>-1.7759</c:v>
                </c:pt>
                <c:pt idx="13">
                  <c:v>-1.7759</c:v>
                </c:pt>
                <c:pt idx="14">
                  <c:v>-3.6646000000000001</c:v>
                </c:pt>
                <c:pt idx="15">
                  <c:v>-5.1087999999999996</c:v>
                </c:pt>
                <c:pt idx="16">
                  <c:v>-4.4419000000000004</c:v>
                </c:pt>
                <c:pt idx="17">
                  <c:v>-4.5529999999999999</c:v>
                </c:pt>
                <c:pt idx="18">
                  <c:v>-2.8862000000000001</c:v>
                </c:pt>
                <c:pt idx="19">
                  <c:v>-2.8862000000000001</c:v>
                </c:pt>
                <c:pt idx="20">
                  <c:v>-0.55279999999999996</c:v>
                </c:pt>
                <c:pt idx="21">
                  <c:v>-0.8861</c:v>
                </c:pt>
                <c:pt idx="22">
                  <c:v>-1.7748999999999999</c:v>
                </c:pt>
                <c:pt idx="23">
                  <c:v>-1.7748999999999999</c:v>
                </c:pt>
                <c:pt idx="24">
                  <c:v>-1.8859999999999999</c:v>
                </c:pt>
                <c:pt idx="25">
                  <c:v>-2.1082000000000001</c:v>
                </c:pt>
                <c:pt idx="26">
                  <c:v>-2.9969999999999999</c:v>
                </c:pt>
                <c:pt idx="27">
                  <c:v>-2.6636000000000002</c:v>
                </c:pt>
                <c:pt idx="28">
                  <c:v>-3.3300999999999998</c:v>
                </c:pt>
                <c:pt idx="29">
                  <c:v>-3.4411999999999998</c:v>
                </c:pt>
                <c:pt idx="30">
                  <c:v>-2.7745000000000002</c:v>
                </c:pt>
                <c:pt idx="31">
                  <c:v>-3.8854000000000002</c:v>
                </c:pt>
                <c:pt idx="32">
                  <c:v>-2.5518999999999998</c:v>
                </c:pt>
                <c:pt idx="33">
                  <c:v>-1.7741</c:v>
                </c:pt>
                <c:pt idx="34">
                  <c:v>-2.9961000000000002</c:v>
                </c:pt>
                <c:pt idx="35">
                  <c:v>-3.2183000000000002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0.66690000000000005</c:v>
                </c:pt>
                <c:pt idx="2">
                  <c:v>-0.6663</c:v>
                </c:pt>
                <c:pt idx="3">
                  <c:v>-0.55510000000000004</c:v>
                </c:pt>
                <c:pt idx="4">
                  <c:v>0.1116</c:v>
                </c:pt>
                <c:pt idx="5">
                  <c:v>-2.3325999999999998</c:v>
                </c:pt>
                <c:pt idx="6">
                  <c:v>-3.1103000000000001</c:v>
                </c:pt>
                <c:pt idx="7">
                  <c:v>-3.5547</c:v>
                </c:pt>
                <c:pt idx="8">
                  <c:v>-2.8879999999999999</c:v>
                </c:pt>
                <c:pt idx="9">
                  <c:v>-3.7768000000000002</c:v>
                </c:pt>
                <c:pt idx="10">
                  <c:v>-3.8879000000000001</c:v>
                </c:pt>
                <c:pt idx="11">
                  <c:v>-2.8877000000000002</c:v>
                </c:pt>
                <c:pt idx="12">
                  <c:v>-1.8875</c:v>
                </c:pt>
                <c:pt idx="13">
                  <c:v>-1.7763</c:v>
                </c:pt>
                <c:pt idx="14">
                  <c:v>-1.7763</c:v>
                </c:pt>
                <c:pt idx="15">
                  <c:v>-2.2206999999999999</c:v>
                </c:pt>
                <c:pt idx="16">
                  <c:v>-2.3317000000000001</c:v>
                </c:pt>
                <c:pt idx="17">
                  <c:v>-2.4426999999999999</c:v>
                </c:pt>
                <c:pt idx="18">
                  <c:v>-4.1092000000000004</c:v>
                </c:pt>
                <c:pt idx="19">
                  <c:v>-4.4424999999999999</c:v>
                </c:pt>
                <c:pt idx="20">
                  <c:v>-5.8867000000000003</c:v>
                </c:pt>
                <c:pt idx="21">
                  <c:v>-6.22</c:v>
                </c:pt>
                <c:pt idx="22">
                  <c:v>-7.7755999999999998</c:v>
                </c:pt>
                <c:pt idx="23">
                  <c:v>-9.6643000000000008</c:v>
                </c:pt>
                <c:pt idx="24">
                  <c:v>-9.9975000000000005</c:v>
                </c:pt>
                <c:pt idx="25">
                  <c:v>-9.2196999999999996</c:v>
                </c:pt>
                <c:pt idx="26">
                  <c:v>-7.8861999999999997</c:v>
                </c:pt>
                <c:pt idx="27">
                  <c:v>-9.1082000000000001</c:v>
                </c:pt>
                <c:pt idx="28">
                  <c:v>-9.3303999999999991</c:v>
                </c:pt>
                <c:pt idx="29">
                  <c:v>-10.330299999999999</c:v>
                </c:pt>
                <c:pt idx="30">
                  <c:v>-10.330299999999999</c:v>
                </c:pt>
                <c:pt idx="31">
                  <c:v>-11.108000000000001</c:v>
                </c:pt>
                <c:pt idx="32">
                  <c:v>-11.4413</c:v>
                </c:pt>
                <c:pt idx="33">
                  <c:v>-9.4412000000000003</c:v>
                </c:pt>
                <c:pt idx="34">
                  <c:v>-7.7744</c:v>
                </c:pt>
                <c:pt idx="35">
                  <c:v>-5.7743000000000002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-0.3332</c:v>
                </c:pt>
                <c:pt idx="1">
                  <c:v>-0.88870000000000005</c:v>
                </c:pt>
                <c:pt idx="2">
                  <c:v>-1.5551999999999999</c:v>
                </c:pt>
                <c:pt idx="3">
                  <c:v>-3.8883000000000001</c:v>
                </c:pt>
                <c:pt idx="4">
                  <c:v>-3.2216</c:v>
                </c:pt>
                <c:pt idx="5">
                  <c:v>-1.8880999999999999</c:v>
                </c:pt>
                <c:pt idx="6">
                  <c:v>-0.2213</c:v>
                </c:pt>
                <c:pt idx="7">
                  <c:v>0.4456</c:v>
                </c:pt>
                <c:pt idx="8">
                  <c:v>1.1125</c:v>
                </c:pt>
                <c:pt idx="9">
                  <c:v>2.4460000000000002</c:v>
                </c:pt>
                <c:pt idx="10">
                  <c:v>3.4462000000000002</c:v>
                </c:pt>
                <c:pt idx="11">
                  <c:v>3.5573999999999999</c:v>
                </c:pt>
                <c:pt idx="12">
                  <c:v>3.891</c:v>
                </c:pt>
                <c:pt idx="13">
                  <c:v>4.0022000000000002</c:v>
                </c:pt>
                <c:pt idx="14">
                  <c:v>4.78</c:v>
                </c:pt>
                <c:pt idx="15">
                  <c:v>5.3356000000000003</c:v>
                </c:pt>
                <c:pt idx="16">
                  <c:v>5.3356000000000003</c:v>
                </c:pt>
                <c:pt idx="17">
                  <c:v>4.4467999999999996</c:v>
                </c:pt>
                <c:pt idx="18">
                  <c:v>4.7804000000000002</c:v>
                </c:pt>
                <c:pt idx="19">
                  <c:v>4.4470999999999998</c:v>
                </c:pt>
                <c:pt idx="20">
                  <c:v>4.3361000000000001</c:v>
                </c:pt>
                <c:pt idx="21">
                  <c:v>4.6696999999999997</c:v>
                </c:pt>
                <c:pt idx="22">
                  <c:v>3.1141000000000001</c:v>
                </c:pt>
                <c:pt idx="23">
                  <c:v>4.4476000000000004</c:v>
                </c:pt>
                <c:pt idx="24">
                  <c:v>2.1145</c:v>
                </c:pt>
                <c:pt idx="25">
                  <c:v>1.448</c:v>
                </c:pt>
                <c:pt idx="26">
                  <c:v>-0.44069999999999998</c:v>
                </c:pt>
                <c:pt idx="27">
                  <c:v>-1.6627000000000001</c:v>
                </c:pt>
                <c:pt idx="28">
                  <c:v>-0.88490000000000002</c:v>
                </c:pt>
                <c:pt idx="29">
                  <c:v>0.1153</c:v>
                </c:pt>
                <c:pt idx="30">
                  <c:v>0.78200000000000003</c:v>
                </c:pt>
                <c:pt idx="31">
                  <c:v>1.1155999999999999</c:v>
                </c:pt>
                <c:pt idx="32">
                  <c:v>0.2268</c:v>
                </c:pt>
                <c:pt idx="33">
                  <c:v>-0.66190000000000004</c:v>
                </c:pt>
                <c:pt idx="34">
                  <c:v>-1.8838999999999999</c:v>
                </c:pt>
                <c:pt idx="35">
                  <c:v>-2.6615000000000002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-0.66649999999999998</c:v>
                </c:pt>
                <c:pt idx="3">
                  <c:v>0.3337</c:v>
                </c:pt>
                <c:pt idx="4">
                  <c:v>4.0000000000000002E-4</c:v>
                </c:pt>
                <c:pt idx="5">
                  <c:v>1.3339000000000001</c:v>
                </c:pt>
                <c:pt idx="6">
                  <c:v>1.3339000000000001</c:v>
                </c:pt>
                <c:pt idx="7">
                  <c:v>1.3339000000000001</c:v>
                </c:pt>
                <c:pt idx="8">
                  <c:v>1.3339000000000001</c:v>
                </c:pt>
                <c:pt idx="9">
                  <c:v>2.6674000000000002</c:v>
                </c:pt>
                <c:pt idx="10">
                  <c:v>1.6675</c:v>
                </c:pt>
                <c:pt idx="11">
                  <c:v>1.7786999999999999</c:v>
                </c:pt>
                <c:pt idx="12">
                  <c:v>2.2231999999999998</c:v>
                </c:pt>
                <c:pt idx="13">
                  <c:v>3.2233999999999998</c:v>
                </c:pt>
                <c:pt idx="14">
                  <c:v>2.1124000000000001</c:v>
                </c:pt>
                <c:pt idx="15">
                  <c:v>2.1124000000000001</c:v>
                </c:pt>
                <c:pt idx="16">
                  <c:v>4.4458000000000002</c:v>
                </c:pt>
                <c:pt idx="17">
                  <c:v>4.4458000000000002</c:v>
                </c:pt>
                <c:pt idx="18">
                  <c:v>4.3346999999999998</c:v>
                </c:pt>
                <c:pt idx="19">
                  <c:v>3.0015000000000001</c:v>
                </c:pt>
                <c:pt idx="20">
                  <c:v>2.8904999999999998</c:v>
                </c:pt>
                <c:pt idx="21">
                  <c:v>2.5571999999999999</c:v>
                </c:pt>
                <c:pt idx="22">
                  <c:v>2.5571999999999999</c:v>
                </c:pt>
                <c:pt idx="23">
                  <c:v>2.7795000000000001</c:v>
                </c:pt>
                <c:pt idx="24">
                  <c:v>2.4462999999999999</c:v>
                </c:pt>
                <c:pt idx="25">
                  <c:v>1.1131</c:v>
                </c:pt>
                <c:pt idx="26">
                  <c:v>1.0021</c:v>
                </c:pt>
                <c:pt idx="27">
                  <c:v>2.6688999999999998</c:v>
                </c:pt>
                <c:pt idx="28">
                  <c:v>1.3357000000000001</c:v>
                </c:pt>
                <c:pt idx="29">
                  <c:v>0.33579999999999999</c:v>
                </c:pt>
                <c:pt idx="30">
                  <c:v>-1.5528</c:v>
                </c:pt>
                <c:pt idx="31">
                  <c:v>-2.6637</c:v>
                </c:pt>
                <c:pt idx="32">
                  <c:v>-3.5525000000000002</c:v>
                </c:pt>
                <c:pt idx="33">
                  <c:v>-3.7747000000000002</c:v>
                </c:pt>
                <c:pt idx="34">
                  <c:v>-3.7747000000000002</c:v>
                </c:pt>
                <c:pt idx="35">
                  <c:v>-4.5522999999999998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-0.1111</c:v>
                </c:pt>
                <c:pt idx="1">
                  <c:v>1.5557000000000001</c:v>
                </c:pt>
                <c:pt idx="2">
                  <c:v>2.3334999999999999</c:v>
                </c:pt>
                <c:pt idx="3">
                  <c:v>2.4447000000000001</c:v>
                </c:pt>
                <c:pt idx="4">
                  <c:v>1.0004</c:v>
                </c:pt>
                <c:pt idx="5">
                  <c:v>0.1116</c:v>
                </c:pt>
                <c:pt idx="6">
                  <c:v>-0.99929999999999997</c:v>
                </c:pt>
                <c:pt idx="7">
                  <c:v>-0.99929999999999997</c:v>
                </c:pt>
                <c:pt idx="8">
                  <c:v>0.3342</c:v>
                </c:pt>
                <c:pt idx="9">
                  <c:v>0.22309999999999999</c:v>
                </c:pt>
                <c:pt idx="10">
                  <c:v>0.112</c:v>
                </c:pt>
                <c:pt idx="11">
                  <c:v>-0.66569999999999996</c:v>
                </c:pt>
                <c:pt idx="12">
                  <c:v>-1.8877999999999999</c:v>
                </c:pt>
                <c:pt idx="13">
                  <c:v>-1.5542</c:v>
                </c:pt>
                <c:pt idx="14">
                  <c:v>-1.7764</c:v>
                </c:pt>
                <c:pt idx="15">
                  <c:v>-2.2208000000000001</c:v>
                </c:pt>
                <c:pt idx="16">
                  <c:v>-3.9984000000000002</c:v>
                </c:pt>
                <c:pt idx="17">
                  <c:v>-4.1094999999999997</c:v>
                </c:pt>
                <c:pt idx="18">
                  <c:v>-1.7761</c:v>
                </c:pt>
                <c:pt idx="19">
                  <c:v>-0.44259999999999999</c:v>
                </c:pt>
                <c:pt idx="20">
                  <c:v>-0.55369999999999997</c:v>
                </c:pt>
                <c:pt idx="21">
                  <c:v>1.1131</c:v>
                </c:pt>
                <c:pt idx="22">
                  <c:v>3.4464999999999999</c:v>
                </c:pt>
                <c:pt idx="23">
                  <c:v>3.7801</c:v>
                </c:pt>
                <c:pt idx="24">
                  <c:v>3.4468999999999999</c:v>
                </c:pt>
                <c:pt idx="25">
                  <c:v>1.0026999999999999</c:v>
                </c:pt>
                <c:pt idx="26">
                  <c:v>1.3363</c:v>
                </c:pt>
                <c:pt idx="27">
                  <c:v>0.78080000000000005</c:v>
                </c:pt>
                <c:pt idx="28">
                  <c:v>1.5586</c:v>
                </c:pt>
                <c:pt idx="29">
                  <c:v>3.8919999999999999</c:v>
                </c:pt>
                <c:pt idx="30">
                  <c:v>2.5588000000000002</c:v>
                </c:pt>
                <c:pt idx="31">
                  <c:v>2.4477000000000002</c:v>
                </c:pt>
                <c:pt idx="32">
                  <c:v>4.7811000000000003</c:v>
                </c:pt>
                <c:pt idx="33">
                  <c:v>4.7811000000000003</c:v>
                </c:pt>
                <c:pt idx="34">
                  <c:v>5.1143999999999998</c:v>
                </c:pt>
                <c:pt idx="35">
                  <c:v>5.1143999999999998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Pancino Team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-0.3332</c:v>
                </c:pt>
                <c:pt idx="1">
                  <c:v>-1.9997</c:v>
                </c:pt>
                <c:pt idx="2">
                  <c:v>-3.3329</c:v>
                </c:pt>
                <c:pt idx="3">
                  <c:v>-2.6659999999999999</c:v>
                </c:pt>
                <c:pt idx="4">
                  <c:v>-2.9992999999999999</c:v>
                </c:pt>
                <c:pt idx="5">
                  <c:v>-2.3323999999999998</c:v>
                </c:pt>
                <c:pt idx="6">
                  <c:v>-3.1101000000000001</c:v>
                </c:pt>
                <c:pt idx="7">
                  <c:v>-3.7766000000000002</c:v>
                </c:pt>
                <c:pt idx="8">
                  <c:v>-3.1099000000000001</c:v>
                </c:pt>
                <c:pt idx="9">
                  <c:v>-3.2210000000000001</c:v>
                </c:pt>
                <c:pt idx="10">
                  <c:v>-2.2208000000000001</c:v>
                </c:pt>
                <c:pt idx="11">
                  <c:v>-2.2208000000000001</c:v>
                </c:pt>
                <c:pt idx="12">
                  <c:v>-2.2208000000000001</c:v>
                </c:pt>
                <c:pt idx="13">
                  <c:v>-2.1095999999999999</c:v>
                </c:pt>
                <c:pt idx="14">
                  <c:v>-0.77610000000000001</c:v>
                </c:pt>
                <c:pt idx="15">
                  <c:v>-0.2205</c:v>
                </c:pt>
                <c:pt idx="16">
                  <c:v>-1.9981</c:v>
                </c:pt>
                <c:pt idx="17">
                  <c:v>-2.1091000000000002</c:v>
                </c:pt>
                <c:pt idx="18">
                  <c:v>-0.44230000000000003</c:v>
                </c:pt>
                <c:pt idx="19">
                  <c:v>0.89119999999999999</c:v>
                </c:pt>
                <c:pt idx="20">
                  <c:v>0.78010000000000002</c:v>
                </c:pt>
                <c:pt idx="21">
                  <c:v>0.78010000000000002</c:v>
                </c:pt>
                <c:pt idx="22">
                  <c:v>2.1133000000000002</c:v>
                </c:pt>
                <c:pt idx="23">
                  <c:v>0.22459999999999999</c:v>
                </c:pt>
                <c:pt idx="24">
                  <c:v>-2.1084999999999998</c:v>
                </c:pt>
                <c:pt idx="25">
                  <c:v>-0.1084</c:v>
                </c:pt>
                <c:pt idx="26">
                  <c:v>-0.2195</c:v>
                </c:pt>
                <c:pt idx="27">
                  <c:v>-0.2195</c:v>
                </c:pt>
                <c:pt idx="28">
                  <c:v>0.44740000000000002</c:v>
                </c:pt>
                <c:pt idx="29">
                  <c:v>0.33629999999999999</c:v>
                </c:pt>
                <c:pt idx="30">
                  <c:v>1.6698</c:v>
                </c:pt>
                <c:pt idx="31">
                  <c:v>4.0031999999999996</c:v>
                </c:pt>
                <c:pt idx="32">
                  <c:v>4.0031999999999996</c:v>
                </c:pt>
                <c:pt idx="33">
                  <c:v>3.1145</c:v>
                </c:pt>
                <c:pt idx="34">
                  <c:v>1.8925000000000001</c:v>
                </c:pt>
                <c:pt idx="35">
                  <c:v>1.6702999999999999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-1.111</c:v>
                </c:pt>
                <c:pt idx="1">
                  <c:v>-1.6665000000000001</c:v>
                </c:pt>
                <c:pt idx="2">
                  <c:v>-0.99960000000000004</c:v>
                </c:pt>
                <c:pt idx="3">
                  <c:v>-1.7773000000000001</c:v>
                </c:pt>
                <c:pt idx="4">
                  <c:v>-1.7773000000000001</c:v>
                </c:pt>
                <c:pt idx="5">
                  <c:v>-0.88839999999999997</c:v>
                </c:pt>
                <c:pt idx="6">
                  <c:v>-1.9993000000000001</c:v>
                </c:pt>
                <c:pt idx="7">
                  <c:v>-2.4437000000000002</c:v>
                </c:pt>
                <c:pt idx="8">
                  <c:v>-2.7770000000000001</c:v>
                </c:pt>
                <c:pt idx="9">
                  <c:v>-1.4435</c:v>
                </c:pt>
                <c:pt idx="10">
                  <c:v>-1.6656</c:v>
                </c:pt>
                <c:pt idx="11">
                  <c:v>1.0011000000000001</c:v>
                </c:pt>
                <c:pt idx="12">
                  <c:v>1.4456</c:v>
                </c:pt>
                <c:pt idx="13">
                  <c:v>1.4456</c:v>
                </c:pt>
                <c:pt idx="14">
                  <c:v>1.7791999999999999</c:v>
                </c:pt>
                <c:pt idx="15">
                  <c:v>2.1128</c:v>
                </c:pt>
                <c:pt idx="16">
                  <c:v>2.0017</c:v>
                </c:pt>
                <c:pt idx="17">
                  <c:v>3.3351999999999999</c:v>
                </c:pt>
                <c:pt idx="18">
                  <c:v>3.6688000000000001</c:v>
                </c:pt>
                <c:pt idx="19">
                  <c:v>3.3355000000000001</c:v>
                </c:pt>
                <c:pt idx="20">
                  <c:v>4.6689999999999996</c:v>
                </c:pt>
                <c:pt idx="21">
                  <c:v>6.3357999999999999</c:v>
                </c:pt>
                <c:pt idx="22">
                  <c:v>5.4470000000000001</c:v>
                </c:pt>
                <c:pt idx="23">
                  <c:v>8.1136999999999997</c:v>
                </c:pt>
                <c:pt idx="24">
                  <c:v>7.7805</c:v>
                </c:pt>
                <c:pt idx="25">
                  <c:v>7.1139999999999999</c:v>
                </c:pt>
                <c:pt idx="26">
                  <c:v>8.4474999999999998</c:v>
                </c:pt>
                <c:pt idx="27">
                  <c:v>7.2255000000000003</c:v>
                </c:pt>
                <c:pt idx="28">
                  <c:v>7.8924000000000003</c:v>
                </c:pt>
                <c:pt idx="29">
                  <c:v>8.5593000000000004</c:v>
                </c:pt>
                <c:pt idx="30">
                  <c:v>6.6707000000000001</c:v>
                </c:pt>
                <c:pt idx="31">
                  <c:v>7.0042999999999997</c:v>
                </c:pt>
                <c:pt idx="32">
                  <c:v>5.3377999999999997</c:v>
                </c:pt>
                <c:pt idx="33">
                  <c:v>3.7824</c:v>
                </c:pt>
                <c:pt idx="34">
                  <c:v>2.5604</c:v>
                </c:pt>
                <c:pt idx="35">
                  <c:v>2.8940000000000001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-0.3332</c:v>
                </c:pt>
                <c:pt idx="1">
                  <c:v>1.3335999999999999</c:v>
                </c:pt>
                <c:pt idx="2">
                  <c:v>1.1113999999999999</c:v>
                </c:pt>
                <c:pt idx="3">
                  <c:v>1.1113999999999999</c:v>
                </c:pt>
                <c:pt idx="4">
                  <c:v>1.7783</c:v>
                </c:pt>
                <c:pt idx="5">
                  <c:v>0.88949999999999996</c:v>
                </c:pt>
                <c:pt idx="6">
                  <c:v>0.77839999999999998</c:v>
                </c:pt>
                <c:pt idx="7">
                  <c:v>2.7785000000000002</c:v>
                </c:pt>
                <c:pt idx="8">
                  <c:v>0.11210000000000001</c:v>
                </c:pt>
                <c:pt idx="9">
                  <c:v>0.44569999999999999</c:v>
                </c:pt>
                <c:pt idx="10">
                  <c:v>0.22359999999999999</c:v>
                </c:pt>
                <c:pt idx="11">
                  <c:v>-1.7762</c:v>
                </c:pt>
                <c:pt idx="12">
                  <c:v>-1.4426000000000001</c:v>
                </c:pt>
                <c:pt idx="13">
                  <c:v>-2.2202999999999999</c:v>
                </c:pt>
                <c:pt idx="14">
                  <c:v>-1.4424999999999999</c:v>
                </c:pt>
                <c:pt idx="15">
                  <c:v>-2.8866999999999998</c:v>
                </c:pt>
                <c:pt idx="16">
                  <c:v>-2.9977</c:v>
                </c:pt>
                <c:pt idx="17">
                  <c:v>-4.8864000000000001</c:v>
                </c:pt>
                <c:pt idx="18">
                  <c:v>-4.9974999999999996</c:v>
                </c:pt>
                <c:pt idx="19">
                  <c:v>-3.6640000000000001</c:v>
                </c:pt>
                <c:pt idx="20">
                  <c:v>-6.3304</c:v>
                </c:pt>
                <c:pt idx="21">
                  <c:v>-4.6635999999999997</c:v>
                </c:pt>
                <c:pt idx="22">
                  <c:v>-4.7747000000000002</c:v>
                </c:pt>
                <c:pt idx="23">
                  <c:v>-5.4413</c:v>
                </c:pt>
                <c:pt idx="24">
                  <c:v>-3.1078999999999999</c:v>
                </c:pt>
                <c:pt idx="25">
                  <c:v>-2.3300999999999998</c:v>
                </c:pt>
                <c:pt idx="26">
                  <c:v>-2.4411</c:v>
                </c:pt>
                <c:pt idx="27">
                  <c:v>-2.4411</c:v>
                </c:pt>
                <c:pt idx="28">
                  <c:v>-3.7743000000000002</c:v>
                </c:pt>
                <c:pt idx="29">
                  <c:v>-3.1074000000000002</c:v>
                </c:pt>
                <c:pt idx="30">
                  <c:v>-2.1072000000000002</c:v>
                </c:pt>
                <c:pt idx="31">
                  <c:v>-0.44040000000000001</c:v>
                </c:pt>
                <c:pt idx="32">
                  <c:v>0.8931</c:v>
                </c:pt>
                <c:pt idx="33">
                  <c:v>1.6709000000000001</c:v>
                </c:pt>
                <c:pt idx="34">
                  <c:v>1.1153999999999999</c:v>
                </c:pt>
                <c:pt idx="35">
                  <c:v>0.33779999999999999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0.66690000000000005</c:v>
                </c:pt>
                <c:pt idx="1">
                  <c:v>2.3336999999999999</c:v>
                </c:pt>
                <c:pt idx="2">
                  <c:v>3.0005999999999999</c:v>
                </c:pt>
                <c:pt idx="3">
                  <c:v>2.2229000000000001</c:v>
                </c:pt>
                <c:pt idx="4">
                  <c:v>0.22309999999999999</c:v>
                </c:pt>
                <c:pt idx="5">
                  <c:v>-0.66569999999999996</c:v>
                </c:pt>
                <c:pt idx="6">
                  <c:v>1.0011000000000001</c:v>
                </c:pt>
                <c:pt idx="7">
                  <c:v>-1.6653</c:v>
                </c:pt>
                <c:pt idx="8">
                  <c:v>-1.9985999999999999</c:v>
                </c:pt>
                <c:pt idx="9">
                  <c:v>-1.665</c:v>
                </c:pt>
                <c:pt idx="10">
                  <c:v>-0.66479999999999995</c:v>
                </c:pt>
                <c:pt idx="11">
                  <c:v>-2.6646000000000001</c:v>
                </c:pt>
                <c:pt idx="12">
                  <c:v>-1.6644000000000001</c:v>
                </c:pt>
                <c:pt idx="13">
                  <c:v>-3.7753000000000001</c:v>
                </c:pt>
                <c:pt idx="14">
                  <c:v>-2.4418000000000002</c:v>
                </c:pt>
                <c:pt idx="15">
                  <c:v>-1.1083000000000001</c:v>
                </c:pt>
                <c:pt idx="16">
                  <c:v>-0.44140000000000001</c:v>
                </c:pt>
                <c:pt idx="17">
                  <c:v>-0.10780000000000001</c:v>
                </c:pt>
                <c:pt idx="18">
                  <c:v>-0.88549999999999995</c:v>
                </c:pt>
                <c:pt idx="19">
                  <c:v>0.44800000000000001</c:v>
                </c:pt>
                <c:pt idx="20">
                  <c:v>0.44800000000000001</c:v>
                </c:pt>
                <c:pt idx="21">
                  <c:v>-1.2184999999999999</c:v>
                </c:pt>
                <c:pt idx="22">
                  <c:v>0.1147</c:v>
                </c:pt>
                <c:pt idx="23">
                  <c:v>0.33700000000000002</c:v>
                </c:pt>
                <c:pt idx="24">
                  <c:v>0.22589999999999999</c:v>
                </c:pt>
                <c:pt idx="25">
                  <c:v>0.22589999999999999</c:v>
                </c:pt>
                <c:pt idx="26">
                  <c:v>0.22589999999999999</c:v>
                </c:pt>
                <c:pt idx="27">
                  <c:v>0.55930000000000002</c:v>
                </c:pt>
                <c:pt idx="28">
                  <c:v>0.55930000000000002</c:v>
                </c:pt>
                <c:pt idx="29">
                  <c:v>-0.44059999999999999</c:v>
                </c:pt>
                <c:pt idx="30">
                  <c:v>-0.77390000000000003</c:v>
                </c:pt>
                <c:pt idx="31">
                  <c:v>-2.4403999999999999</c:v>
                </c:pt>
                <c:pt idx="32">
                  <c:v>-1.1069</c:v>
                </c:pt>
                <c:pt idx="33">
                  <c:v>-1.9956</c:v>
                </c:pt>
                <c:pt idx="34">
                  <c:v>-1.6623000000000001</c:v>
                </c:pt>
                <c:pt idx="35">
                  <c:v>-2.4399000000000002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5776"/>
        <c:axId val="192473032"/>
      </c:lineChart>
      <c:catAx>
        <c:axId val="192475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2473032"/>
        <c:crosses val="autoZero"/>
        <c:auto val="1"/>
        <c:lblAlgn val="ctr"/>
        <c:lblOffset val="100"/>
        <c:noMultiLvlLbl val="0"/>
      </c:catAx>
      <c:valAx>
        <c:axId val="192473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247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ALTERATI 1926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399</c:v>
                </c:pt>
              </c:numCache>
            </c:numRef>
          </c:val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447</c:v>
                </c:pt>
              </c:numCache>
            </c:numRef>
          </c:val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'NFOJATE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437</c:v>
                </c:pt>
              </c:numCache>
            </c:numRef>
          </c:val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480</c:v>
                </c:pt>
              </c:numCache>
            </c:numRef>
          </c:val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489</c:v>
                </c:pt>
              </c:numCache>
            </c:numRef>
          </c:val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416</c:v>
                </c:pt>
              </c:numCache>
            </c:numRef>
          </c:val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PANCINO TEAM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425</c:v>
                </c:pt>
              </c:numCache>
            </c:numRef>
          </c:val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490</c:v>
                </c:pt>
              </c:numCache>
            </c:numRef>
          </c:val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452</c:v>
                </c:pt>
              </c:numCache>
            </c:numRef>
          </c:val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ALTERATI 1926</c:v>
                </c:pt>
                <c:pt idx="1">
                  <c:v>DELU TEAM</c:v>
                </c:pt>
                <c:pt idx="3">
                  <c:v>LE TROFIE 'NFOJATE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PANCINO TEAM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92470680"/>
        <c:axId val="192472248"/>
      </c:barChart>
      <c:catAx>
        <c:axId val="192470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472248"/>
        <c:crosses val="autoZero"/>
        <c:auto val="0"/>
        <c:lblAlgn val="ctr"/>
        <c:lblOffset val="100"/>
        <c:noMultiLvlLbl val="0"/>
      </c:catAx>
      <c:valAx>
        <c:axId val="192472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470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/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/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/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/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PANCINO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/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/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/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/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/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/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ALTERATI</a:t>
          </a:r>
          <a:r>
            <a:rPr lang="it-IT" sz="1600" b="1" baseline="0"/>
            <a:t> 1926</a:t>
          </a:r>
          <a:endParaRPr lang="it-IT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" x14ac:dyDescent="0.3"/>
  <cols>
    <col min="1" max="1" width="13.6640625" bestFit="1" customWidth="1"/>
    <col min="2" max="2" width="5.1640625" bestFit="1" customWidth="1"/>
    <col min="3" max="3" width="3.58203125" bestFit="1" customWidth="1"/>
    <col min="4" max="4" width="12.9140625" customWidth="1"/>
    <col min="5" max="5" width="4.33203125" bestFit="1" customWidth="1"/>
    <col min="6" max="6" width="3.58203125" bestFit="1" customWidth="1"/>
    <col min="7" max="7" width="14.1640625" customWidth="1"/>
    <col min="8" max="8" width="4.33203125" bestFit="1" customWidth="1"/>
    <col min="9" max="9" width="3.58203125" bestFit="1" customWidth="1"/>
    <col min="10" max="10" width="15.58203125" customWidth="1"/>
    <col min="11" max="11" width="4.33203125" bestFit="1" customWidth="1"/>
    <col min="12" max="12" width="3.58203125" bestFit="1" customWidth="1"/>
    <col min="13" max="13" width="11.6640625" bestFit="1" customWidth="1"/>
    <col min="14" max="14" width="4.33203125" bestFit="1" customWidth="1"/>
    <col min="15" max="15" width="4.08203125" customWidth="1"/>
    <col min="16" max="16" width="11.6640625" customWidth="1"/>
    <col min="17" max="17" width="4.33203125" bestFit="1" customWidth="1"/>
    <col min="18" max="18" width="3.9140625" bestFit="1" customWidth="1"/>
    <col min="19" max="19" width="10.58203125" customWidth="1"/>
    <col min="20" max="20" width="4.33203125" bestFit="1" customWidth="1"/>
    <col min="21" max="21" width="4.08203125" customWidth="1"/>
    <col min="22" max="22" width="10.9140625" customWidth="1"/>
    <col min="23" max="23" width="4.33203125" bestFit="1" customWidth="1"/>
    <col min="24" max="24" width="4.08203125" customWidth="1"/>
    <col min="25" max="25" width="12.1640625" bestFit="1" customWidth="1"/>
    <col min="26" max="26" width="4.33203125" bestFit="1" customWidth="1"/>
    <col min="27" max="27" width="4.4140625" customWidth="1"/>
    <col min="28" max="28" width="12.1640625" bestFit="1" customWidth="1"/>
    <col min="29" max="29" width="4.33203125" bestFit="1" customWidth="1"/>
    <col min="30" max="30" width="5" customWidth="1"/>
    <col min="32" max="32" width="10.5" bestFit="1" customWidth="1"/>
    <col min="33" max="33" width="11.5" bestFit="1" customWidth="1"/>
    <col min="34" max="34" width="15.08203125" bestFit="1" customWidth="1"/>
    <col min="35" max="35" width="15.4140625" bestFit="1" customWidth="1"/>
    <col min="36" max="36" width="11.08203125" bestFit="1" customWidth="1"/>
    <col min="37" max="37" width="11.4140625" bestFit="1" customWidth="1"/>
    <col min="38" max="38" width="10.4140625" bestFit="1" customWidth="1"/>
  </cols>
  <sheetData>
    <row r="1" spans="1:46" ht="26.4" customHeight="1" thickBot="1" x14ac:dyDescent="0.55000000000000004">
      <c r="A1" s="216" t="s">
        <v>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8"/>
    </row>
    <row r="2" spans="1:46" s="3" customFormat="1" ht="13.5" thickBot="1" x14ac:dyDescent="0.35">
      <c r="A2" s="195" t="s">
        <v>6</v>
      </c>
      <c r="B2" s="196"/>
      <c r="C2" s="197"/>
      <c r="D2" s="198" t="s">
        <v>7</v>
      </c>
      <c r="E2" s="199"/>
      <c r="F2" s="200"/>
      <c r="G2" s="201" t="s">
        <v>8</v>
      </c>
      <c r="H2" s="202"/>
      <c r="I2" s="203"/>
      <c r="J2" s="204" t="s">
        <v>9</v>
      </c>
      <c r="K2" s="205"/>
      <c r="L2" s="206"/>
      <c r="M2" s="207" t="s">
        <v>10</v>
      </c>
      <c r="N2" s="208"/>
      <c r="O2" s="209"/>
      <c r="P2" s="210" t="s">
        <v>11</v>
      </c>
      <c r="Q2" s="211"/>
      <c r="R2" s="212"/>
      <c r="S2" s="213" t="s">
        <v>12</v>
      </c>
      <c r="T2" s="214"/>
      <c r="U2" s="215"/>
      <c r="V2" s="187" t="s">
        <v>14</v>
      </c>
      <c r="W2" s="188"/>
      <c r="X2" s="189"/>
      <c r="Y2" s="219" t="s">
        <v>15</v>
      </c>
      <c r="Z2" s="220"/>
      <c r="AA2" s="221"/>
      <c r="AB2" s="222" t="s">
        <v>13</v>
      </c>
      <c r="AC2" s="223"/>
      <c r="AD2" s="224"/>
    </row>
    <row r="3" spans="1:46" ht="14.5" thickBot="1" x14ac:dyDescent="0.35">
      <c r="A3" s="190" t="s">
        <v>0</v>
      </c>
      <c r="B3" s="191"/>
      <c r="C3" s="192"/>
      <c r="D3" s="190" t="s">
        <v>0</v>
      </c>
      <c r="E3" s="191"/>
      <c r="F3" s="192"/>
      <c r="G3" s="190" t="s">
        <v>0</v>
      </c>
      <c r="H3" s="191"/>
      <c r="I3" s="192"/>
      <c r="J3" s="190" t="s">
        <v>0</v>
      </c>
      <c r="K3" s="191"/>
      <c r="L3" s="192"/>
      <c r="M3" s="190" t="s">
        <v>0</v>
      </c>
      <c r="N3" s="191"/>
      <c r="O3" s="192"/>
      <c r="P3" s="190" t="s">
        <v>0</v>
      </c>
      <c r="Q3" s="191"/>
      <c r="R3" s="192"/>
      <c r="S3" s="193" t="s">
        <v>0</v>
      </c>
      <c r="T3" s="191"/>
      <c r="U3" s="194"/>
      <c r="V3" s="193" t="s">
        <v>0</v>
      </c>
      <c r="W3" s="191"/>
      <c r="X3" s="194"/>
      <c r="Y3" s="193" t="s">
        <v>0</v>
      </c>
      <c r="Z3" s="191"/>
      <c r="AA3" s="194"/>
      <c r="AB3" s="193" t="s">
        <v>0</v>
      </c>
      <c r="AC3" s="191"/>
      <c r="AD3" s="194"/>
    </row>
    <row r="4" spans="1:46" s="2" customFormat="1" ht="19.399999999999999" customHeight="1" thickBot="1" x14ac:dyDescent="0.35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99999999999999" customHeight="1" thickBot="1" x14ac:dyDescent="0.35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99999999999999" customHeight="1" thickBot="1" x14ac:dyDescent="0.35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99999999999999" customHeight="1" thickBot="1" x14ac:dyDescent="0.3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99999999999999" customHeight="1" thickBot="1" x14ac:dyDescent="0.35">
      <c r="A8" s="193" t="s">
        <v>1</v>
      </c>
      <c r="B8" s="191"/>
      <c r="C8" s="194"/>
      <c r="D8" s="193" t="s">
        <v>1</v>
      </c>
      <c r="E8" s="191"/>
      <c r="F8" s="194"/>
      <c r="G8" s="193" t="s">
        <v>1</v>
      </c>
      <c r="H8" s="191"/>
      <c r="I8" s="194"/>
      <c r="J8" s="193" t="s">
        <v>1</v>
      </c>
      <c r="K8" s="191"/>
      <c r="L8" s="194"/>
      <c r="M8" s="193" t="s">
        <v>1</v>
      </c>
      <c r="N8" s="191"/>
      <c r="O8" s="194"/>
      <c r="P8" s="193" t="s">
        <v>1</v>
      </c>
      <c r="Q8" s="191"/>
      <c r="R8" s="194"/>
      <c r="S8" s="193" t="s">
        <v>1</v>
      </c>
      <c r="T8" s="191"/>
      <c r="U8" s="194"/>
      <c r="V8" s="193" t="s">
        <v>1</v>
      </c>
      <c r="W8" s="191"/>
      <c r="X8" s="194"/>
      <c r="Y8" s="193" t="s">
        <v>1</v>
      </c>
      <c r="Z8" s="191"/>
      <c r="AA8" s="194"/>
      <c r="AB8" s="193" t="s">
        <v>1</v>
      </c>
      <c r="AC8" s="191"/>
      <c r="AD8" s="194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99999999999999" customHeight="1" thickBot="1" x14ac:dyDescent="0.35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99999999999999" customHeight="1" thickBot="1" x14ac:dyDescent="0.35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99999999999999" customHeight="1" thickBot="1" x14ac:dyDescent="0.35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99999999999999" customHeight="1" thickBot="1" x14ac:dyDescent="0.35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99999999999999" customHeight="1" thickBot="1" x14ac:dyDescent="0.35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99999999999999" customHeight="1" thickBot="1" x14ac:dyDescent="0.35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99999999999999" customHeight="1" thickBot="1" x14ac:dyDescent="0.35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99999999999999" customHeight="1" thickBot="1" x14ac:dyDescent="0.35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99999999999999" customHeight="1" thickBot="1" x14ac:dyDescent="0.3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99999999999999" customHeight="1" thickBot="1" x14ac:dyDescent="0.35">
      <c r="A18" s="193" t="s">
        <v>2</v>
      </c>
      <c r="B18" s="191"/>
      <c r="C18" s="194"/>
      <c r="D18" s="193" t="s">
        <v>2</v>
      </c>
      <c r="E18" s="191"/>
      <c r="F18" s="194"/>
      <c r="G18" s="193" t="s">
        <v>2</v>
      </c>
      <c r="H18" s="191"/>
      <c r="I18" s="194"/>
      <c r="J18" s="193" t="s">
        <v>2</v>
      </c>
      <c r="K18" s="191"/>
      <c r="L18" s="194"/>
      <c r="M18" s="193" t="s">
        <v>2</v>
      </c>
      <c r="N18" s="191"/>
      <c r="O18" s="194"/>
      <c r="P18" s="193" t="s">
        <v>2</v>
      </c>
      <c r="Q18" s="191"/>
      <c r="R18" s="194"/>
      <c r="S18" s="193" t="s">
        <v>2</v>
      </c>
      <c r="T18" s="191"/>
      <c r="U18" s="194"/>
      <c r="V18" s="193" t="s">
        <v>2</v>
      </c>
      <c r="W18" s="191"/>
      <c r="X18" s="194"/>
      <c r="Y18" s="193" t="s">
        <v>2</v>
      </c>
      <c r="Z18" s="191"/>
      <c r="AA18" s="194"/>
      <c r="AB18" s="193" t="s">
        <v>2</v>
      </c>
      <c r="AC18" s="191"/>
      <c r="AD18" s="194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99999999999999" customHeight="1" thickBot="1" x14ac:dyDescent="0.35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99999999999999" customHeight="1" thickBot="1" x14ac:dyDescent="0.35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99999999999999" customHeight="1" thickBot="1" x14ac:dyDescent="0.35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99999999999999" customHeight="1" thickBot="1" x14ac:dyDescent="0.35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99999999999999" customHeight="1" thickBot="1" x14ac:dyDescent="0.35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99999999999999" customHeight="1" thickBot="1" x14ac:dyDescent="0.35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99999999999999" customHeight="1" thickBot="1" x14ac:dyDescent="0.35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99999999999999" customHeight="1" thickBot="1" x14ac:dyDescent="0.35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99999999999999" customHeight="1" thickBot="1" x14ac:dyDescent="0.3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99999999999999" customHeight="1" thickBot="1" x14ac:dyDescent="0.35">
      <c r="A28" s="193" t="s">
        <v>3</v>
      </c>
      <c r="B28" s="191"/>
      <c r="C28" s="194"/>
      <c r="D28" s="193" t="s">
        <v>3</v>
      </c>
      <c r="E28" s="191"/>
      <c r="F28" s="194"/>
      <c r="G28" s="193" t="s">
        <v>3</v>
      </c>
      <c r="H28" s="191"/>
      <c r="I28" s="194"/>
      <c r="J28" s="193" t="s">
        <v>3</v>
      </c>
      <c r="K28" s="191"/>
      <c r="L28" s="194"/>
      <c r="M28" s="193" t="s">
        <v>3</v>
      </c>
      <c r="N28" s="191"/>
      <c r="O28" s="194"/>
      <c r="P28" s="193" t="s">
        <v>3</v>
      </c>
      <c r="Q28" s="191"/>
      <c r="R28" s="194"/>
      <c r="S28" s="193" t="s">
        <v>3</v>
      </c>
      <c r="T28" s="191"/>
      <c r="U28" s="194"/>
      <c r="V28" s="193" t="s">
        <v>3</v>
      </c>
      <c r="W28" s="191"/>
      <c r="X28" s="194"/>
      <c r="Y28" s="193" t="s">
        <v>3</v>
      </c>
      <c r="Z28" s="191"/>
      <c r="AA28" s="194"/>
      <c r="AB28" s="193" t="s">
        <v>3</v>
      </c>
      <c r="AC28" s="191"/>
      <c r="AD28" s="194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99999999999999" customHeight="1" thickBot="1" x14ac:dyDescent="0.35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99999999999999" customHeight="1" thickBot="1" x14ac:dyDescent="0.35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99999999999999" customHeight="1" thickBot="1" x14ac:dyDescent="0.35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99999999999999" customHeight="1" thickBot="1" x14ac:dyDescent="0.35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99999999999999" customHeight="1" thickBot="1" x14ac:dyDescent="0.35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99999999999999" customHeight="1" thickBot="1" x14ac:dyDescent="0.35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99999999999999" customHeight="1" thickBot="1" x14ac:dyDescent="0.3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99999999999999" customHeight="1" thickBot="1" x14ac:dyDescent="0.3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99999999999999" customHeight="1" thickBot="1" x14ac:dyDescent="0.3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99999999999999" customHeight="1" thickBot="1" x14ac:dyDescent="0.3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99999999999999" customHeight="1" thickBot="1" x14ac:dyDescent="0.3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3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3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3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3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3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3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3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3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3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3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3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3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3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3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3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3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3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3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3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3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3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3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3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3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3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3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3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3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3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3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3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3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3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3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3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3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3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3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3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3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3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80" zoomScaleNormal="80" workbookViewId="0">
      <pane ySplit="1" topLeftCell="A2" activePane="bottomLeft" state="frozen"/>
      <selection activeCell="B1" sqref="B1"/>
      <selection pane="bottomLeft" activeCell="G42" sqref="G42"/>
    </sheetView>
  </sheetViews>
  <sheetFormatPr defaultColWidth="8.83203125" defaultRowHeight="14" x14ac:dyDescent="0.3"/>
  <cols>
    <col min="1" max="1" width="8.83203125" style="41"/>
    <col min="2" max="2" width="11" style="41" bestFit="1" customWidth="1"/>
    <col min="3" max="3" width="8.5" style="41" customWidth="1"/>
    <col min="4" max="5" width="8.83203125" style="41"/>
    <col min="6" max="7" width="9.58203125" style="41" customWidth="1"/>
    <col min="8" max="16384" width="8.83203125" style="41"/>
  </cols>
  <sheetData>
    <row r="1" spans="1:21" ht="13.75" customHeight="1" thickBot="1" x14ac:dyDescent="0.35">
      <c r="A1" s="48" t="s">
        <v>268</v>
      </c>
      <c r="B1" s="229" t="s">
        <v>283</v>
      </c>
      <c r="C1" s="229"/>
      <c r="D1" s="230" t="s">
        <v>7</v>
      </c>
      <c r="E1" s="230"/>
      <c r="F1" s="231" t="s">
        <v>8</v>
      </c>
      <c r="G1" s="231"/>
      <c r="H1" s="232" t="s">
        <v>9</v>
      </c>
      <c r="I1" s="232"/>
      <c r="J1" s="233" t="s">
        <v>10</v>
      </c>
      <c r="K1" s="233"/>
      <c r="L1" s="234" t="s">
        <v>267</v>
      </c>
      <c r="M1" s="234"/>
      <c r="N1" s="225" t="s">
        <v>12</v>
      </c>
      <c r="O1" s="225"/>
      <c r="P1" s="226" t="s">
        <v>273</v>
      </c>
      <c r="Q1" s="226"/>
      <c r="R1" s="227" t="s">
        <v>274</v>
      </c>
      <c r="S1" s="227"/>
      <c r="T1" s="228" t="s">
        <v>13</v>
      </c>
      <c r="U1" s="228"/>
    </row>
    <row r="2" spans="1:21" ht="14.5" thickBot="1" x14ac:dyDescent="0.35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3">
      <c r="A3" s="50">
        <v>1</v>
      </c>
      <c r="B3" s="110">
        <v>-4.5</v>
      </c>
      <c r="C3" s="52">
        <v>52</v>
      </c>
      <c r="D3" s="104">
        <v>-0.5</v>
      </c>
      <c r="E3" s="52">
        <v>52.5</v>
      </c>
      <c r="F3" s="104">
        <v>-1</v>
      </c>
      <c r="G3" s="111">
        <v>28.5</v>
      </c>
      <c r="H3" s="104">
        <v>-2</v>
      </c>
      <c r="I3" s="52">
        <v>56</v>
      </c>
      <c r="J3" s="104">
        <v>-1</v>
      </c>
      <c r="K3" s="127">
        <v>58</v>
      </c>
      <c r="L3" s="104">
        <v>3</v>
      </c>
      <c r="M3" s="52">
        <v>48.5</v>
      </c>
      <c r="N3" s="104">
        <v>-1</v>
      </c>
      <c r="O3" s="52">
        <v>45.5</v>
      </c>
      <c r="P3" s="104">
        <v>-3</v>
      </c>
      <c r="Q3" s="52">
        <v>55.5</v>
      </c>
      <c r="R3" s="104">
        <v>-0.5</v>
      </c>
      <c r="S3" s="52">
        <v>48</v>
      </c>
      <c r="T3" s="130">
        <v>3.5</v>
      </c>
      <c r="U3" s="52">
        <v>39.5</v>
      </c>
    </row>
    <row r="4" spans="1:21" x14ac:dyDescent="0.3">
      <c r="A4" s="50">
        <v>2</v>
      </c>
      <c r="B4" s="125">
        <v>-5</v>
      </c>
      <c r="C4" s="45">
        <v>28.5</v>
      </c>
      <c r="D4" s="105">
        <v>0</v>
      </c>
      <c r="E4" s="45">
        <v>34.5</v>
      </c>
      <c r="F4" s="105">
        <v>-3</v>
      </c>
      <c r="G4" s="126">
        <v>13</v>
      </c>
      <c r="H4" s="105">
        <v>-2</v>
      </c>
      <c r="I4" s="45">
        <v>44.5</v>
      </c>
      <c r="J4" s="105">
        <v>-3</v>
      </c>
      <c r="K4" s="45">
        <v>43</v>
      </c>
      <c r="L4" s="105">
        <v>0</v>
      </c>
      <c r="M4" s="45">
        <v>39.5</v>
      </c>
      <c r="N4" s="105">
        <v>2</v>
      </c>
      <c r="O4" s="45">
        <v>31.5</v>
      </c>
      <c r="P4" s="105">
        <v>2</v>
      </c>
      <c r="Q4" s="128">
        <v>52</v>
      </c>
      <c r="R4" s="129">
        <v>3</v>
      </c>
      <c r="S4" s="45">
        <v>39</v>
      </c>
      <c r="T4" s="105">
        <v>-0.5</v>
      </c>
      <c r="U4" s="45">
        <v>38.5</v>
      </c>
    </row>
    <row r="5" spans="1:21" x14ac:dyDescent="0.3">
      <c r="A5" s="50">
        <v>3</v>
      </c>
      <c r="B5" s="102">
        <v>-1.5</v>
      </c>
      <c r="C5" s="45">
        <v>33</v>
      </c>
      <c r="D5" s="129">
        <v>4</v>
      </c>
      <c r="E5" s="45">
        <v>30.5</v>
      </c>
      <c r="F5" s="105">
        <v>1</v>
      </c>
      <c r="G5" s="45">
        <v>26</v>
      </c>
      <c r="H5" s="105">
        <v>3</v>
      </c>
      <c r="I5" s="45">
        <v>57</v>
      </c>
      <c r="J5" s="134">
        <v>-5</v>
      </c>
      <c r="K5" s="45">
        <v>24</v>
      </c>
      <c r="L5" s="105">
        <v>-0.5</v>
      </c>
      <c r="M5" s="126">
        <v>10</v>
      </c>
      <c r="N5" s="105">
        <v>0</v>
      </c>
      <c r="O5" s="45">
        <v>23</v>
      </c>
      <c r="P5" s="105">
        <v>0</v>
      </c>
      <c r="Q5" s="45">
        <v>29.5</v>
      </c>
      <c r="R5" s="105">
        <v>1.5</v>
      </c>
      <c r="S5" s="128">
        <v>60.5</v>
      </c>
      <c r="T5" s="105">
        <v>3</v>
      </c>
      <c r="U5" s="45">
        <v>33.5</v>
      </c>
    </row>
    <row r="6" spans="1:21" x14ac:dyDescent="0.3">
      <c r="A6" s="50">
        <v>4</v>
      </c>
      <c r="B6" s="125">
        <v>-3</v>
      </c>
      <c r="C6" s="126">
        <v>9</v>
      </c>
      <c r="D6" s="105">
        <v>-0.5</v>
      </c>
      <c r="E6" s="45">
        <v>28.5</v>
      </c>
      <c r="F6" s="105">
        <v>1</v>
      </c>
      <c r="G6" s="45">
        <v>20</v>
      </c>
      <c r="H6" s="105">
        <v>-1</v>
      </c>
      <c r="I6" s="45">
        <v>45.5</v>
      </c>
      <c r="J6" s="129">
        <v>5.5</v>
      </c>
      <c r="K6" s="128">
        <v>49.5</v>
      </c>
      <c r="L6" s="105">
        <v>4.5</v>
      </c>
      <c r="M6" s="45">
        <v>37</v>
      </c>
      <c r="N6" s="105">
        <v>-1</v>
      </c>
      <c r="O6" s="45">
        <v>34.5</v>
      </c>
      <c r="P6" s="105">
        <v>0.5</v>
      </c>
      <c r="Q6" s="45">
        <v>36.5</v>
      </c>
      <c r="R6" s="105">
        <v>-1</v>
      </c>
      <c r="S6" s="45">
        <v>40.5</v>
      </c>
      <c r="T6" s="105">
        <v>0</v>
      </c>
      <c r="U6" s="45">
        <v>18</v>
      </c>
    </row>
    <row r="7" spans="1:21" x14ac:dyDescent="0.3">
      <c r="A7" s="50">
        <v>5</v>
      </c>
      <c r="B7" s="102">
        <v>2</v>
      </c>
      <c r="C7" s="45">
        <v>37</v>
      </c>
      <c r="D7" s="105">
        <v>7</v>
      </c>
      <c r="E7" s="45">
        <v>51.5</v>
      </c>
      <c r="F7" s="134">
        <v>-2.5</v>
      </c>
      <c r="G7" s="45">
        <v>28.5</v>
      </c>
      <c r="H7" s="105">
        <v>11.5</v>
      </c>
      <c r="I7" s="128">
        <v>66.5</v>
      </c>
      <c r="J7" s="105">
        <v>-1</v>
      </c>
      <c r="K7" s="126">
        <v>27.5</v>
      </c>
      <c r="L7" s="105">
        <v>1</v>
      </c>
      <c r="M7" s="45">
        <v>37</v>
      </c>
      <c r="N7" s="105">
        <v>3.5</v>
      </c>
      <c r="O7" s="45">
        <v>38</v>
      </c>
      <c r="P7" s="105">
        <v>-1</v>
      </c>
      <c r="Q7" s="45">
        <v>34.5</v>
      </c>
      <c r="R7" s="129">
        <v>14.5</v>
      </c>
      <c r="S7" s="45">
        <v>58</v>
      </c>
      <c r="T7" s="105">
        <v>3.5</v>
      </c>
      <c r="U7" s="45">
        <v>32.5</v>
      </c>
    </row>
    <row r="8" spans="1:21" x14ac:dyDescent="0.3">
      <c r="A8" s="50">
        <v>6</v>
      </c>
      <c r="B8" s="102">
        <v>3</v>
      </c>
      <c r="C8" s="45">
        <v>55</v>
      </c>
      <c r="D8" s="105">
        <v>4</v>
      </c>
      <c r="E8" s="45">
        <v>47</v>
      </c>
      <c r="F8" s="134">
        <v>-3.5</v>
      </c>
      <c r="G8" s="45">
        <v>40</v>
      </c>
      <c r="H8" s="105">
        <v>-0.5</v>
      </c>
      <c r="I8" s="45">
        <v>55</v>
      </c>
      <c r="J8" s="105">
        <v>-2</v>
      </c>
      <c r="K8" s="45">
        <v>32.5</v>
      </c>
      <c r="L8" s="105">
        <v>3</v>
      </c>
      <c r="M8" s="45">
        <v>46.5</v>
      </c>
      <c r="N8" s="105">
        <v>3.5</v>
      </c>
      <c r="O8" s="45">
        <v>56</v>
      </c>
      <c r="P8" s="129">
        <v>4.5</v>
      </c>
      <c r="Q8" s="126">
        <v>30.5</v>
      </c>
      <c r="R8" s="105">
        <v>-1</v>
      </c>
      <c r="S8" s="45">
        <v>38.5</v>
      </c>
      <c r="T8" s="105">
        <v>4</v>
      </c>
      <c r="U8" s="128">
        <v>62.5</v>
      </c>
    </row>
    <row r="9" spans="1:21" x14ac:dyDescent="0.3">
      <c r="A9" s="50">
        <v>7</v>
      </c>
      <c r="B9" s="102">
        <v>1</v>
      </c>
      <c r="C9" s="45">
        <v>49.5</v>
      </c>
      <c r="D9" s="105">
        <v>4.5</v>
      </c>
      <c r="E9" s="45">
        <v>46.5</v>
      </c>
      <c r="F9" s="105">
        <v>2.5</v>
      </c>
      <c r="G9" s="45">
        <v>28</v>
      </c>
      <c r="H9" s="105">
        <v>3</v>
      </c>
      <c r="I9" s="45">
        <v>63</v>
      </c>
      <c r="J9" s="134">
        <v>-5</v>
      </c>
      <c r="K9" s="45">
        <v>40</v>
      </c>
      <c r="L9" s="105">
        <v>-2</v>
      </c>
      <c r="M9" s="45">
        <v>38</v>
      </c>
      <c r="N9" s="105">
        <v>-0.5</v>
      </c>
      <c r="O9" s="45">
        <v>44</v>
      </c>
      <c r="P9" s="105">
        <v>6</v>
      </c>
      <c r="Q9" s="45">
        <v>48.5</v>
      </c>
      <c r="R9" s="105">
        <v>-1</v>
      </c>
      <c r="S9" s="126">
        <v>23</v>
      </c>
      <c r="T9" s="129">
        <v>13</v>
      </c>
      <c r="U9" s="128">
        <v>71</v>
      </c>
    </row>
    <row r="10" spans="1:21" x14ac:dyDescent="0.3">
      <c r="A10" s="50">
        <v>8</v>
      </c>
      <c r="B10" s="102">
        <v>0.5</v>
      </c>
      <c r="C10" s="45">
        <v>47.5</v>
      </c>
      <c r="D10" s="129">
        <v>6</v>
      </c>
      <c r="E10" s="128">
        <v>48.5</v>
      </c>
      <c r="F10" s="105">
        <v>-2.5</v>
      </c>
      <c r="G10" s="45">
        <v>24.5</v>
      </c>
      <c r="H10" s="134">
        <v>-4.5</v>
      </c>
      <c r="I10" s="45">
        <v>41</v>
      </c>
      <c r="J10" s="105">
        <v>3.5</v>
      </c>
      <c r="K10" s="45">
        <v>38</v>
      </c>
      <c r="L10" s="105">
        <v>1</v>
      </c>
      <c r="M10" s="45">
        <v>24</v>
      </c>
      <c r="N10" s="105">
        <v>0.5</v>
      </c>
      <c r="O10" s="45">
        <v>40.5</v>
      </c>
      <c r="P10" s="105">
        <v>-4</v>
      </c>
      <c r="Q10" s="45">
        <v>47</v>
      </c>
      <c r="R10" s="105">
        <v>-1</v>
      </c>
      <c r="S10" s="126">
        <v>22</v>
      </c>
      <c r="T10" s="105">
        <v>0.5</v>
      </c>
      <c r="U10" s="45">
        <v>38.5</v>
      </c>
    </row>
    <row r="11" spans="1:21" x14ac:dyDescent="0.3">
      <c r="A11" s="50">
        <v>9</v>
      </c>
      <c r="B11" s="125">
        <v>-4.5</v>
      </c>
      <c r="C11" s="45">
        <v>29.5</v>
      </c>
      <c r="D11" s="129">
        <v>6</v>
      </c>
      <c r="E11" s="45">
        <v>42.5</v>
      </c>
      <c r="F11" s="105">
        <v>0</v>
      </c>
      <c r="G11" s="126">
        <v>11.5</v>
      </c>
      <c r="H11" s="105">
        <v>3</v>
      </c>
      <c r="I11" s="128">
        <v>68.5</v>
      </c>
      <c r="J11" s="105">
        <v>2.5</v>
      </c>
      <c r="K11" s="45">
        <v>45</v>
      </c>
      <c r="L11" s="105">
        <v>-0.5</v>
      </c>
      <c r="M11" s="45">
        <v>40</v>
      </c>
      <c r="N11" s="105">
        <v>-0.5</v>
      </c>
      <c r="O11" s="45">
        <v>22</v>
      </c>
      <c r="P11" s="105">
        <v>3</v>
      </c>
      <c r="Q11" s="45">
        <v>46</v>
      </c>
      <c r="R11" s="105">
        <v>0.5</v>
      </c>
      <c r="S11" s="45">
        <v>25</v>
      </c>
      <c r="T11" s="105">
        <v>0</v>
      </c>
      <c r="U11" s="45">
        <v>40.5</v>
      </c>
    </row>
    <row r="12" spans="1:21" x14ac:dyDescent="0.3">
      <c r="A12" s="50">
        <v>10</v>
      </c>
      <c r="B12" s="125">
        <v>-1</v>
      </c>
      <c r="C12" s="45">
        <v>48.5</v>
      </c>
      <c r="D12" s="105">
        <v>0</v>
      </c>
      <c r="E12" s="128">
        <v>60.5</v>
      </c>
      <c r="F12" s="105">
        <v>0</v>
      </c>
      <c r="G12" s="126">
        <v>6</v>
      </c>
      <c r="H12" s="105">
        <v>3.5</v>
      </c>
      <c r="I12" s="45">
        <v>55</v>
      </c>
      <c r="J12" s="105">
        <v>1.5</v>
      </c>
      <c r="K12" s="45">
        <v>42</v>
      </c>
      <c r="L12" s="105">
        <v>1</v>
      </c>
      <c r="M12" s="45">
        <v>25.5</v>
      </c>
      <c r="N12" s="105">
        <v>3</v>
      </c>
      <c r="O12" s="45">
        <v>27</v>
      </c>
      <c r="P12" s="129">
        <v>8</v>
      </c>
      <c r="Q12" s="45">
        <v>46</v>
      </c>
      <c r="R12" s="105">
        <v>2.5</v>
      </c>
      <c r="S12" s="45">
        <v>46.5</v>
      </c>
      <c r="T12" s="105">
        <v>-0.5</v>
      </c>
      <c r="U12" s="45">
        <v>34.5</v>
      </c>
    </row>
    <row r="13" spans="1:21" x14ac:dyDescent="0.3">
      <c r="A13" s="50">
        <v>11</v>
      </c>
      <c r="B13" s="125">
        <v>-4.5</v>
      </c>
      <c r="C13" s="45">
        <v>37.5</v>
      </c>
      <c r="D13" s="105">
        <v>2.5</v>
      </c>
      <c r="E13" s="45">
        <v>49</v>
      </c>
      <c r="F13" s="105">
        <v>-2</v>
      </c>
      <c r="G13" s="126">
        <v>16</v>
      </c>
      <c r="H13" s="105">
        <v>0.5</v>
      </c>
      <c r="I13" s="45">
        <v>46.5</v>
      </c>
      <c r="J13" s="129">
        <v>7.5</v>
      </c>
      <c r="K13" s="128">
        <v>64</v>
      </c>
      <c r="L13" s="105">
        <v>-0.5</v>
      </c>
      <c r="M13" s="45">
        <v>16.5</v>
      </c>
      <c r="N13" s="105">
        <v>-2</v>
      </c>
      <c r="O13" s="45">
        <v>26</v>
      </c>
      <c r="P13" s="105">
        <v>1.5</v>
      </c>
      <c r="Q13" s="45">
        <v>31</v>
      </c>
      <c r="R13" s="105">
        <v>0</v>
      </c>
      <c r="S13" s="45">
        <v>40.5</v>
      </c>
      <c r="T13" s="105">
        <v>-0.5</v>
      </c>
      <c r="U13" s="45">
        <v>40.5</v>
      </c>
    </row>
    <row r="14" spans="1:21" x14ac:dyDescent="0.3">
      <c r="A14" s="50">
        <v>12</v>
      </c>
      <c r="B14" s="102">
        <v>3.5</v>
      </c>
      <c r="C14" s="45">
        <v>52</v>
      </c>
      <c r="D14" s="105">
        <v>-1</v>
      </c>
      <c r="E14" s="45">
        <v>33</v>
      </c>
      <c r="F14" s="105">
        <v>0.5</v>
      </c>
      <c r="G14" s="45">
        <v>24</v>
      </c>
      <c r="H14" s="134">
        <v>-2</v>
      </c>
      <c r="I14" s="45">
        <v>49.5</v>
      </c>
      <c r="J14" s="105">
        <v>-1.5</v>
      </c>
      <c r="K14" s="128">
        <v>59</v>
      </c>
      <c r="L14" s="105">
        <v>3.5</v>
      </c>
      <c r="M14" s="45">
        <v>27.5</v>
      </c>
      <c r="N14" s="105">
        <v>0</v>
      </c>
      <c r="O14" s="126">
        <v>23.5</v>
      </c>
      <c r="P14" s="129">
        <v>4.5</v>
      </c>
      <c r="Q14" s="45">
        <v>47</v>
      </c>
      <c r="R14" s="105">
        <v>4</v>
      </c>
      <c r="S14" s="45">
        <v>34</v>
      </c>
      <c r="T14" s="105">
        <v>3.5</v>
      </c>
      <c r="U14" s="45">
        <v>29</v>
      </c>
    </row>
    <row r="15" spans="1:21" x14ac:dyDescent="0.3">
      <c r="A15" s="50">
        <v>13</v>
      </c>
      <c r="B15" s="125">
        <v>-4.5</v>
      </c>
      <c r="C15" s="45">
        <v>30.5</v>
      </c>
      <c r="D15" s="105">
        <v>-0.5</v>
      </c>
      <c r="E15" s="45">
        <v>43.5</v>
      </c>
      <c r="F15" s="105">
        <v>-1</v>
      </c>
      <c r="G15" s="45">
        <v>40.5</v>
      </c>
      <c r="H15" s="129">
        <v>2</v>
      </c>
      <c r="I15" s="126">
        <v>24.5</v>
      </c>
      <c r="J15" s="105">
        <v>1</v>
      </c>
      <c r="K15" s="128">
        <v>47</v>
      </c>
      <c r="L15" s="105">
        <v>-0.5</v>
      </c>
      <c r="M15" s="45">
        <v>28.5</v>
      </c>
      <c r="N15" s="105">
        <v>0</v>
      </c>
      <c r="O15" s="45">
        <v>33.5</v>
      </c>
      <c r="P15" s="105">
        <v>-4</v>
      </c>
      <c r="Q15" s="45">
        <v>30</v>
      </c>
      <c r="R15" s="129">
        <v>2</v>
      </c>
      <c r="S15" s="45">
        <v>37</v>
      </c>
      <c r="T15" s="105">
        <v>0</v>
      </c>
      <c r="U15" s="45">
        <v>30</v>
      </c>
    </row>
    <row r="16" spans="1:21" x14ac:dyDescent="0.3">
      <c r="A16" s="50">
        <v>14</v>
      </c>
      <c r="B16" s="102">
        <v>-1.5</v>
      </c>
      <c r="C16" s="45">
        <v>30</v>
      </c>
      <c r="D16" s="105">
        <v>0.5</v>
      </c>
      <c r="E16" s="45">
        <v>40.5</v>
      </c>
      <c r="F16" s="105">
        <v>-2</v>
      </c>
      <c r="G16" s="45">
        <v>46.5</v>
      </c>
      <c r="H16" s="134">
        <v>-2.5</v>
      </c>
      <c r="I16" s="45">
        <v>39</v>
      </c>
      <c r="J16" s="105">
        <v>0.5</v>
      </c>
      <c r="K16" s="45">
        <v>44.5</v>
      </c>
      <c r="L16" s="105">
        <v>0</v>
      </c>
      <c r="M16" s="45">
        <v>41</v>
      </c>
      <c r="N16" s="105">
        <v>-0.5</v>
      </c>
      <c r="O16" s="126">
        <v>23</v>
      </c>
      <c r="P16" s="105">
        <v>3</v>
      </c>
      <c r="Q16" s="128">
        <v>53</v>
      </c>
      <c r="R16" s="129">
        <v>7.5</v>
      </c>
      <c r="S16" s="45">
        <v>51</v>
      </c>
      <c r="T16" s="105">
        <v>0</v>
      </c>
      <c r="U16" s="45">
        <v>40.5</v>
      </c>
    </row>
    <row r="17" spans="1:21" x14ac:dyDescent="0.3">
      <c r="A17" s="50">
        <v>15</v>
      </c>
      <c r="B17" s="102">
        <v>1</v>
      </c>
      <c r="C17" s="45">
        <v>60.5</v>
      </c>
      <c r="D17" s="105">
        <v>4</v>
      </c>
      <c r="E17" s="45">
        <v>52</v>
      </c>
      <c r="F17" s="134">
        <v>-3</v>
      </c>
      <c r="G17" s="126">
        <v>26.5</v>
      </c>
      <c r="H17" s="129">
        <v>4.5</v>
      </c>
      <c r="I17" s="128">
        <v>67</v>
      </c>
      <c r="J17" s="129">
        <v>4.5</v>
      </c>
      <c r="K17" s="45">
        <v>45</v>
      </c>
      <c r="L17" s="105">
        <v>-1</v>
      </c>
      <c r="M17" s="45">
        <v>34.5</v>
      </c>
      <c r="N17" s="105">
        <v>-0.5</v>
      </c>
      <c r="O17" s="45">
        <v>42</v>
      </c>
      <c r="P17" s="134">
        <v>-3</v>
      </c>
      <c r="Q17" s="45">
        <v>44</v>
      </c>
      <c r="R17" s="105">
        <v>2.5</v>
      </c>
      <c r="S17" s="45">
        <v>50.5</v>
      </c>
      <c r="T17" s="105">
        <v>0</v>
      </c>
      <c r="U17" s="45">
        <v>46.5</v>
      </c>
    </row>
    <row r="18" spans="1:21" x14ac:dyDescent="0.3">
      <c r="A18" s="50">
        <v>16</v>
      </c>
      <c r="B18" s="102">
        <v>4.5</v>
      </c>
      <c r="C18" s="128">
        <v>60</v>
      </c>
      <c r="D18" s="129">
        <v>6</v>
      </c>
      <c r="E18" s="45">
        <v>46</v>
      </c>
      <c r="F18" s="105">
        <v>-2</v>
      </c>
      <c r="G18" s="126">
        <v>22.5</v>
      </c>
      <c r="H18" s="105">
        <v>0.5</v>
      </c>
      <c r="I18" s="45">
        <v>43</v>
      </c>
      <c r="J18" s="134">
        <v>-5</v>
      </c>
      <c r="K18" s="45">
        <v>34</v>
      </c>
      <c r="L18" s="105">
        <v>0</v>
      </c>
      <c r="M18" s="45">
        <v>30</v>
      </c>
      <c r="N18" s="105">
        <v>-1</v>
      </c>
      <c r="O18" s="45">
        <v>26.5</v>
      </c>
      <c r="P18" s="105">
        <v>4</v>
      </c>
      <c r="Q18" s="45">
        <v>47</v>
      </c>
      <c r="R18" s="105">
        <v>3</v>
      </c>
      <c r="S18" s="45">
        <v>50.5</v>
      </c>
      <c r="T18" s="105">
        <v>0</v>
      </c>
      <c r="U18" s="45">
        <v>40.5</v>
      </c>
    </row>
    <row r="19" spans="1:21" x14ac:dyDescent="0.3">
      <c r="A19" s="50">
        <v>17</v>
      </c>
      <c r="B19" s="125">
        <v>-5</v>
      </c>
      <c r="C19" s="45">
        <v>31.5</v>
      </c>
      <c r="D19" s="129">
        <v>5</v>
      </c>
      <c r="E19" s="45">
        <v>53.5</v>
      </c>
      <c r="F19" s="105">
        <v>-4</v>
      </c>
      <c r="G19" s="45">
        <v>36.5</v>
      </c>
      <c r="H19" s="105">
        <v>4.5</v>
      </c>
      <c r="I19" s="128">
        <v>65.5</v>
      </c>
      <c r="J19" s="105">
        <v>-1.5</v>
      </c>
      <c r="K19" s="45">
        <v>44</v>
      </c>
      <c r="L19" s="105">
        <v>4</v>
      </c>
      <c r="M19" s="45">
        <v>44.5</v>
      </c>
      <c r="N19" s="105">
        <v>-0.5</v>
      </c>
      <c r="O19" s="126">
        <v>16</v>
      </c>
      <c r="P19" s="105">
        <v>0</v>
      </c>
      <c r="Q19" s="45">
        <v>23</v>
      </c>
      <c r="R19" s="105">
        <v>4.5</v>
      </c>
      <c r="S19" s="45">
        <v>42.5</v>
      </c>
      <c r="T19" s="105">
        <v>0</v>
      </c>
      <c r="U19" s="45">
        <v>52.5</v>
      </c>
    </row>
    <row r="20" spans="1:21" x14ac:dyDescent="0.3">
      <c r="A20" s="50">
        <v>18</v>
      </c>
      <c r="B20" s="125">
        <v>-3</v>
      </c>
      <c r="C20" s="45">
        <v>54</v>
      </c>
      <c r="D20" s="105">
        <v>2</v>
      </c>
      <c r="E20" s="45">
        <v>31</v>
      </c>
      <c r="F20" s="105">
        <v>0</v>
      </c>
      <c r="G20" s="45">
        <v>40</v>
      </c>
      <c r="H20" s="105">
        <v>1.5</v>
      </c>
      <c r="I20" s="128">
        <v>65.5</v>
      </c>
      <c r="J20" s="105">
        <v>3</v>
      </c>
      <c r="K20" s="45">
        <v>36</v>
      </c>
      <c r="L20" s="105">
        <v>-0.5</v>
      </c>
      <c r="M20" s="126">
        <v>24</v>
      </c>
      <c r="N20" s="105">
        <v>-1.5</v>
      </c>
      <c r="O20" s="45">
        <v>41</v>
      </c>
      <c r="P20" s="105">
        <v>0</v>
      </c>
      <c r="Q20" s="45">
        <v>29.5</v>
      </c>
      <c r="R20" s="105">
        <v>3</v>
      </c>
      <c r="S20" s="45">
        <v>44.5</v>
      </c>
      <c r="T20" s="129">
        <v>4.5</v>
      </c>
      <c r="U20" s="45">
        <v>52</v>
      </c>
    </row>
    <row r="21" spans="1:21" x14ac:dyDescent="0.3">
      <c r="A21" s="50">
        <v>19</v>
      </c>
      <c r="B21" s="102">
        <v>-1</v>
      </c>
      <c r="C21" s="45">
        <v>45</v>
      </c>
      <c r="D21" s="105">
        <v>3</v>
      </c>
      <c r="E21" s="45">
        <v>54.5</v>
      </c>
      <c r="F21" s="105">
        <v>-1.5</v>
      </c>
      <c r="G21" s="45">
        <v>35.5</v>
      </c>
      <c r="H21" s="129">
        <v>5</v>
      </c>
      <c r="I21" s="128">
        <v>59</v>
      </c>
      <c r="J21" s="105">
        <v>1</v>
      </c>
      <c r="K21" s="45">
        <v>25.5</v>
      </c>
      <c r="L21" s="129">
        <v>5</v>
      </c>
      <c r="M21" s="45">
        <v>36</v>
      </c>
      <c r="N21" s="105">
        <v>3.5</v>
      </c>
      <c r="O21" s="108">
        <v>28.5</v>
      </c>
      <c r="P21" s="134">
        <v>-5</v>
      </c>
      <c r="Q21" s="45">
        <v>30.5</v>
      </c>
      <c r="R21" s="105">
        <v>0</v>
      </c>
      <c r="S21" s="45">
        <v>58</v>
      </c>
      <c r="T21" s="105">
        <v>-0.5</v>
      </c>
      <c r="U21" s="126">
        <v>21.5</v>
      </c>
    </row>
    <row r="22" spans="1:21" x14ac:dyDescent="0.3">
      <c r="A22" s="50">
        <v>20</v>
      </c>
      <c r="B22" s="102">
        <v>2</v>
      </c>
      <c r="C22" s="45">
        <v>47</v>
      </c>
      <c r="D22" s="105">
        <v>0.5</v>
      </c>
      <c r="E22" s="45">
        <v>47</v>
      </c>
      <c r="F22" s="105">
        <v>-3</v>
      </c>
      <c r="G22" s="45">
        <v>27</v>
      </c>
      <c r="H22" s="134">
        <v>-4.5</v>
      </c>
      <c r="I22" s="45">
        <v>37.5</v>
      </c>
      <c r="J22" s="105">
        <v>0</v>
      </c>
      <c r="K22" s="126">
        <v>13</v>
      </c>
      <c r="L22" s="105">
        <v>0</v>
      </c>
      <c r="M22" s="45">
        <v>17</v>
      </c>
      <c r="N22" s="105">
        <v>2</v>
      </c>
      <c r="O22" s="45">
        <v>50.5</v>
      </c>
      <c r="P22" s="129">
        <v>2.5</v>
      </c>
      <c r="Q22" s="45">
        <v>37.5</v>
      </c>
      <c r="R22" s="105">
        <v>-2.5</v>
      </c>
      <c r="S22" s="128">
        <v>55.5</v>
      </c>
      <c r="T22" s="105">
        <v>0</v>
      </c>
      <c r="U22" s="45">
        <v>29.5</v>
      </c>
    </row>
    <row r="23" spans="1:21" x14ac:dyDescent="0.3">
      <c r="A23" s="50">
        <v>21</v>
      </c>
      <c r="B23" s="125">
        <v>-8.5</v>
      </c>
      <c r="C23" s="45">
        <v>31.5</v>
      </c>
      <c r="D23" s="105">
        <v>-0.5</v>
      </c>
      <c r="E23" s="45">
        <v>53.5</v>
      </c>
      <c r="F23" s="105">
        <v>-4.5</v>
      </c>
      <c r="G23" s="45">
        <v>29.5</v>
      </c>
      <c r="H23" s="105">
        <v>-3</v>
      </c>
      <c r="I23" s="126">
        <v>25</v>
      </c>
      <c r="J23" s="105">
        <v>-1</v>
      </c>
      <c r="K23" s="45">
        <v>30</v>
      </c>
      <c r="L23" s="105">
        <v>0</v>
      </c>
      <c r="M23" s="45">
        <v>29</v>
      </c>
      <c r="N23" s="105">
        <v>2</v>
      </c>
      <c r="O23" s="128">
        <v>63.5</v>
      </c>
      <c r="P23" s="105">
        <v>0</v>
      </c>
      <c r="Q23" s="45">
        <v>54</v>
      </c>
      <c r="R23" s="105">
        <v>1</v>
      </c>
      <c r="S23" s="45">
        <v>55</v>
      </c>
      <c r="T23" s="129">
        <v>4.5</v>
      </c>
      <c r="U23" s="45">
        <v>36</v>
      </c>
    </row>
    <row r="24" spans="1:21" x14ac:dyDescent="0.3">
      <c r="A24" s="50">
        <v>22</v>
      </c>
      <c r="B24" s="102">
        <v>-4</v>
      </c>
      <c r="C24" s="45">
        <v>41.5</v>
      </c>
      <c r="D24" s="105">
        <v>5</v>
      </c>
      <c r="E24" s="45">
        <v>46</v>
      </c>
      <c r="F24" s="105">
        <v>-2</v>
      </c>
      <c r="G24" s="126">
        <v>20.5</v>
      </c>
      <c r="H24" s="105">
        <v>-0.5</v>
      </c>
      <c r="I24" s="45">
        <v>40.5</v>
      </c>
      <c r="J24" s="105">
        <v>-1.5</v>
      </c>
      <c r="K24" s="45">
        <v>38.5</v>
      </c>
      <c r="L24" s="105">
        <v>0</v>
      </c>
      <c r="M24" s="45">
        <v>40</v>
      </c>
      <c r="N24" s="134">
        <v>-4.5</v>
      </c>
      <c r="O24" s="128">
        <v>62.5</v>
      </c>
      <c r="P24" s="105">
        <v>-2</v>
      </c>
      <c r="Q24" s="45">
        <v>27.5</v>
      </c>
      <c r="R24" s="105">
        <v>-1</v>
      </c>
      <c r="S24" s="45">
        <v>49.5</v>
      </c>
      <c r="T24" s="129">
        <v>11.5</v>
      </c>
      <c r="U24" s="45">
        <v>62</v>
      </c>
    </row>
    <row r="25" spans="1:21" x14ac:dyDescent="0.3">
      <c r="A25" s="50">
        <v>23</v>
      </c>
      <c r="B25" s="102">
        <v>1.5</v>
      </c>
      <c r="C25" s="45">
        <v>38.5</v>
      </c>
      <c r="D25" s="129">
        <v>4.5</v>
      </c>
      <c r="E25" s="45">
        <v>52.5</v>
      </c>
      <c r="F25" s="105">
        <v>-1</v>
      </c>
      <c r="G25" s="126">
        <v>24.5</v>
      </c>
      <c r="H25" s="105">
        <v>0.5</v>
      </c>
      <c r="I25" s="128">
        <v>59</v>
      </c>
      <c r="J25" s="134">
        <v>-3</v>
      </c>
      <c r="K25" s="45">
        <v>34</v>
      </c>
      <c r="L25" s="105">
        <v>0</v>
      </c>
      <c r="M25" s="45">
        <v>41.5</v>
      </c>
      <c r="N25" s="105">
        <v>-2</v>
      </c>
      <c r="O25" s="45">
        <v>47.5</v>
      </c>
      <c r="P25" s="105">
        <v>-1</v>
      </c>
      <c r="Q25" s="45">
        <v>28.5</v>
      </c>
      <c r="R25" s="105">
        <v>0</v>
      </c>
      <c r="S25" s="45">
        <v>29</v>
      </c>
      <c r="T25" s="105">
        <v>-0.5</v>
      </c>
      <c r="U25" s="45">
        <v>34</v>
      </c>
    </row>
    <row r="26" spans="1:21" x14ac:dyDescent="0.3">
      <c r="A26" s="50">
        <v>24</v>
      </c>
      <c r="B26" s="102">
        <v>-0.5</v>
      </c>
      <c r="C26" s="45">
        <v>41.5</v>
      </c>
      <c r="D26" s="105">
        <v>-1.5</v>
      </c>
      <c r="E26" s="45">
        <v>37.5</v>
      </c>
      <c r="F26" s="105">
        <v>-0.5</v>
      </c>
      <c r="G26" s="45">
        <v>45.5</v>
      </c>
      <c r="H26" s="134">
        <v>-3</v>
      </c>
      <c r="I26" s="45">
        <v>48.5</v>
      </c>
      <c r="J26" s="105">
        <v>-1.5</v>
      </c>
      <c r="K26" s="45">
        <v>61.5</v>
      </c>
      <c r="L26" s="105">
        <v>3.5</v>
      </c>
      <c r="M26" s="45">
        <v>41</v>
      </c>
      <c r="N26" s="129">
        <v>4</v>
      </c>
      <c r="O26" s="128">
        <v>65</v>
      </c>
      <c r="P26" s="105">
        <v>-1</v>
      </c>
      <c r="Q26" s="45">
        <v>51</v>
      </c>
      <c r="R26" s="105">
        <v>0</v>
      </c>
      <c r="S26" s="126">
        <v>28.5</v>
      </c>
      <c r="T26" s="105">
        <v>0</v>
      </c>
      <c r="U26" s="45">
        <v>36</v>
      </c>
    </row>
    <row r="27" spans="1:21" x14ac:dyDescent="0.3">
      <c r="A27" s="50">
        <v>25</v>
      </c>
      <c r="B27" s="153">
        <v>0</v>
      </c>
      <c r="C27" s="126">
        <v>54</v>
      </c>
      <c r="D27" s="129">
        <v>0</v>
      </c>
      <c r="E27" s="45">
        <v>65</v>
      </c>
      <c r="F27" s="105">
        <v>-1</v>
      </c>
      <c r="G27" s="45">
        <v>71</v>
      </c>
      <c r="H27" s="134">
        <v>-2.5</v>
      </c>
      <c r="I27" s="45">
        <v>58.5</v>
      </c>
      <c r="J27" s="105">
        <v>-1</v>
      </c>
      <c r="K27" s="128">
        <v>81.5</v>
      </c>
      <c r="L27" s="129">
        <v>0</v>
      </c>
      <c r="M27" s="45">
        <v>69.5</v>
      </c>
      <c r="N27" s="105">
        <v>-0.5</v>
      </c>
      <c r="O27" s="45">
        <v>66</v>
      </c>
      <c r="P27" s="129">
        <v>0</v>
      </c>
      <c r="Q27" s="45">
        <v>61</v>
      </c>
      <c r="R27" s="129">
        <v>0</v>
      </c>
      <c r="S27" s="45">
        <v>71</v>
      </c>
      <c r="T27" s="129">
        <v>0</v>
      </c>
      <c r="U27" s="45">
        <v>72.5</v>
      </c>
    </row>
    <row r="28" spans="1:21" x14ac:dyDescent="0.3">
      <c r="A28" s="50">
        <v>26</v>
      </c>
      <c r="B28" s="102">
        <v>0</v>
      </c>
      <c r="C28" s="126">
        <v>29.5</v>
      </c>
      <c r="D28" s="105">
        <v>0</v>
      </c>
      <c r="E28" s="45">
        <v>45</v>
      </c>
      <c r="F28" s="105">
        <v>-1</v>
      </c>
      <c r="G28" s="45">
        <v>46</v>
      </c>
      <c r="H28" s="105">
        <v>-1.5</v>
      </c>
      <c r="I28" s="126">
        <v>29.5</v>
      </c>
      <c r="J28" s="105">
        <v>1.5</v>
      </c>
      <c r="K28" s="128">
        <v>58.5</v>
      </c>
      <c r="L28" s="105">
        <v>2</v>
      </c>
      <c r="M28" s="45">
        <v>49.5</v>
      </c>
      <c r="N28" s="134">
        <v>-2.5</v>
      </c>
      <c r="O28" s="45">
        <v>38.5</v>
      </c>
      <c r="P28" s="105">
        <v>0.5</v>
      </c>
      <c r="Q28" s="45">
        <v>30.5</v>
      </c>
      <c r="R28" s="134">
        <v>-2.5</v>
      </c>
      <c r="S28" s="45">
        <v>31.5</v>
      </c>
      <c r="T28" s="129">
        <v>4.5</v>
      </c>
      <c r="U28" s="128">
        <v>58.5</v>
      </c>
    </row>
    <row r="29" spans="1:21" x14ac:dyDescent="0.3">
      <c r="A29" s="50">
        <v>27</v>
      </c>
      <c r="B29" s="125">
        <v>-6</v>
      </c>
      <c r="C29" s="45">
        <v>23</v>
      </c>
      <c r="D29" s="105">
        <v>-1.5</v>
      </c>
      <c r="E29" s="45">
        <v>37</v>
      </c>
      <c r="F29" s="105">
        <v>-2</v>
      </c>
      <c r="G29" s="45">
        <v>33</v>
      </c>
      <c r="H29" s="129">
        <v>6.5</v>
      </c>
      <c r="I29" s="128">
        <v>51.5</v>
      </c>
      <c r="J29" s="105">
        <v>0</v>
      </c>
      <c r="K29" s="45">
        <v>46.5</v>
      </c>
      <c r="L29" s="105">
        <v>3</v>
      </c>
      <c r="M29" s="128">
        <v>51.5</v>
      </c>
      <c r="N29" s="105">
        <v>-1.5</v>
      </c>
      <c r="O29" s="45">
        <v>46.5</v>
      </c>
      <c r="P29" s="105">
        <v>0</v>
      </c>
      <c r="Q29" s="126">
        <v>18.5</v>
      </c>
      <c r="R29" s="105">
        <v>0</v>
      </c>
      <c r="S29" s="45">
        <v>28.5</v>
      </c>
      <c r="T29" s="105">
        <v>-0.5</v>
      </c>
      <c r="U29" s="45">
        <v>28.5</v>
      </c>
    </row>
    <row r="30" spans="1:21" x14ac:dyDescent="0.3">
      <c r="A30" s="50">
        <v>28</v>
      </c>
      <c r="B30" s="125">
        <v>-5</v>
      </c>
      <c r="C30" s="126">
        <v>18.5</v>
      </c>
      <c r="D30" s="105">
        <v>-0.5</v>
      </c>
      <c r="E30" s="45">
        <v>32.5</v>
      </c>
      <c r="F30" s="105">
        <v>-0.5</v>
      </c>
      <c r="G30" s="45">
        <v>38</v>
      </c>
      <c r="H30" s="105">
        <v>-2</v>
      </c>
      <c r="I30" s="45">
        <v>27.5</v>
      </c>
      <c r="J30" s="105">
        <v>-2</v>
      </c>
      <c r="K30" s="45">
        <v>30</v>
      </c>
      <c r="L30" s="105">
        <v>3</v>
      </c>
      <c r="M30" s="45">
        <v>46</v>
      </c>
      <c r="N30" s="129">
        <v>12</v>
      </c>
      <c r="O30" s="128">
        <v>61.5</v>
      </c>
      <c r="P30" s="105">
        <v>4</v>
      </c>
      <c r="Q30" s="45">
        <v>45.5</v>
      </c>
      <c r="R30" s="105">
        <v>0</v>
      </c>
      <c r="S30" s="45">
        <v>22.5</v>
      </c>
      <c r="T30" s="105">
        <v>4.5</v>
      </c>
      <c r="U30" s="45">
        <v>41.5</v>
      </c>
    </row>
    <row r="31" spans="1:21" x14ac:dyDescent="0.3">
      <c r="A31" s="50">
        <v>29</v>
      </c>
      <c r="B31" s="102">
        <v>0</v>
      </c>
      <c r="C31" s="126">
        <v>20</v>
      </c>
      <c r="D31" s="105">
        <v>-1</v>
      </c>
      <c r="E31" s="45">
        <v>34.5</v>
      </c>
      <c r="F31" s="105">
        <v>-1</v>
      </c>
      <c r="G31" s="45">
        <v>38.5</v>
      </c>
      <c r="H31" s="105">
        <v>1</v>
      </c>
      <c r="I31" s="45">
        <v>20.5</v>
      </c>
      <c r="J31" s="105">
        <v>0</v>
      </c>
      <c r="K31" s="45">
        <v>52.5</v>
      </c>
      <c r="L31" s="105">
        <v>4</v>
      </c>
      <c r="M31" s="45">
        <v>28</v>
      </c>
      <c r="N31" s="134">
        <v>-5</v>
      </c>
      <c r="O31" s="175">
        <v>61.5</v>
      </c>
      <c r="P31" s="176">
        <v>4.5</v>
      </c>
      <c r="Q31" s="45">
        <v>52.5</v>
      </c>
      <c r="R31" s="105">
        <v>1</v>
      </c>
      <c r="S31" s="45">
        <v>27</v>
      </c>
      <c r="T31" s="105">
        <v>0</v>
      </c>
      <c r="U31" s="45">
        <v>25</v>
      </c>
    </row>
    <row r="32" spans="1:21" x14ac:dyDescent="0.3">
      <c r="A32" s="50">
        <v>30</v>
      </c>
      <c r="B32" s="125">
        <v>-5.5</v>
      </c>
      <c r="C32" s="45">
        <v>25</v>
      </c>
      <c r="D32" s="105">
        <v>0</v>
      </c>
      <c r="E32" s="45">
        <v>41.5</v>
      </c>
      <c r="F32" s="129">
        <v>0.5</v>
      </c>
      <c r="G32" s="45">
        <v>51</v>
      </c>
      <c r="H32" s="105">
        <v>0</v>
      </c>
      <c r="I32" s="45">
        <v>36.5</v>
      </c>
      <c r="J32" s="105">
        <v>-1.5</v>
      </c>
      <c r="K32" s="45">
        <v>32.5</v>
      </c>
      <c r="L32" s="105">
        <v>-0.5</v>
      </c>
      <c r="M32" s="45">
        <v>17</v>
      </c>
      <c r="N32" s="105">
        <v>-2</v>
      </c>
      <c r="O32" s="128">
        <v>52.5</v>
      </c>
      <c r="P32" s="129">
        <v>0.5</v>
      </c>
      <c r="Q32" s="45">
        <v>41</v>
      </c>
      <c r="R32" s="105">
        <v>-1.5</v>
      </c>
      <c r="S32" s="45">
        <v>44.5</v>
      </c>
      <c r="T32" s="105">
        <v>0</v>
      </c>
      <c r="U32" s="126">
        <v>11.5</v>
      </c>
    </row>
    <row r="33" spans="1:21" x14ac:dyDescent="0.3">
      <c r="A33" s="50">
        <v>31</v>
      </c>
      <c r="B33" s="102">
        <v>0</v>
      </c>
      <c r="C33" s="45">
        <v>24</v>
      </c>
      <c r="D33" s="105">
        <v>0</v>
      </c>
      <c r="E33" s="45">
        <v>46</v>
      </c>
      <c r="F33" s="129">
        <v>1.5</v>
      </c>
      <c r="G33" s="45">
        <v>39.5</v>
      </c>
      <c r="H33" s="134">
        <v>-3</v>
      </c>
      <c r="I33" s="45">
        <v>21</v>
      </c>
      <c r="J33" s="105">
        <v>-1</v>
      </c>
      <c r="K33" s="45">
        <v>45.5</v>
      </c>
      <c r="L33" s="105">
        <v>0</v>
      </c>
      <c r="M33" s="45">
        <v>12</v>
      </c>
      <c r="N33" s="129">
        <v>1.5</v>
      </c>
      <c r="O33" s="128">
        <v>64</v>
      </c>
      <c r="P33" s="105">
        <v>0</v>
      </c>
      <c r="Q33" s="45">
        <v>53</v>
      </c>
      <c r="R33" s="105">
        <v>-1</v>
      </c>
      <c r="S33" s="126">
        <v>10.5</v>
      </c>
      <c r="T33" s="105">
        <v>0</v>
      </c>
      <c r="U33" s="45">
        <v>12</v>
      </c>
    </row>
    <row r="34" spans="1:21" x14ac:dyDescent="0.3">
      <c r="A34" s="50">
        <v>32</v>
      </c>
      <c r="B34" s="102">
        <v>-3</v>
      </c>
      <c r="C34" s="126">
        <v>20.5</v>
      </c>
      <c r="D34" s="105">
        <v>-0.5</v>
      </c>
      <c r="E34" s="45">
        <v>32.5</v>
      </c>
      <c r="F34" s="129">
        <v>1</v>
      </c>
      <c r="G34" s="45">
        <v>41</v>
      </c>
      <c r="H34" s="134">
        <v>-5</v>
      </c>
      <c r="I34" s="45">
        <v>32.5</v>
      </c>
      <c r="J34" s="105">
        <v>-2</v>
      </c>
      <c r="K34" s="45">
        <v>37.5</v>
      </c>
      <c r="L34" s="105">
        <v>0.5</v>
      </c>
      <c r="M34" s="45">
        <v>41.5</v>
      </c>
      <c r="N34" s="105">
        <v>0.5</v>
      </c>
      <c r="O34" s="128">
        <v>53</v>
      </c>
      <c r="P34" s="105">
        <v>-2</v>
      </c>
      <c r="Q34" s="45">
        <v>30.5</v>
      </c>
      <c r="R34" s="105">
        <v>0</v>
      </c>
      <c r="S34" s="45">
        <v>23.5</v>
      </c>
      <c r="T34" s="105">
        <v>0.5</v>
      </c>
      <c r="U34" s="45">
        <v>35.5</v>
      </c>
    </row>
    <row r="35" spans="1:21" x14ac:dyDescent="0.3">
      <c r="A35" s="50">
        <v>33</v>
      </c>
      <c r="B35" s="125">
        <v>-7.5</v>
      </c>
      <c r="C35" s="45">
        <v>26.5</v>
      </c>
      <c r="D35" s="105">
        <v>3.5</v>
      </c>
      <c r="E35" s="45">
        <v>31.5</v>
      </c>
      <c r="F35" s="105">
        <v>-2.5</v>
      </c>
      <c r="G35" s="45">
        <v>27.5</v>
      </c>
      <c r="H35" s="105">
        <v>-5</v>
      </c>
      <c r="I35" s="126">
        <v>21</v>
      </c>
      <c r="J35" s="105">
        <v>-1.5</v>
      </c>
      <c r="K35" s="45">
        <v>31.5</v>
      </c>
      <c r="L35" s="129">
        <v>4.5</v>
      </c>
      <c r="M35" s="45">
        <v>38.5</v>
      </c>
      <c r="N35" s="105">
        <v>3</v>
      </c>
      <c r="O35" s="128">
        <v>39</v>
      </c>
      <c r="P35" s="105">
        <v>-4.5</v>
      </c>
      <c r="Q35" s="45">
        <v>30</v>
      </c>
      <c r="R35" s="105">
        <v>-1.5</v>
      </c>
      <c r="S35" s="45">
        <v>37</v>
      </c>
      <c r="T35" s="105">
        <v>-0.5</v>
      </c>
      <c r="U35" s="45">
        <v>28</v>
      </c>
    </row>
    <row r="36" spans="1:21" x14ac:dyDescent="0.3">
      <c r="A36" s="50">
        <v>34</v>
      </c>
      <c r="B36" s="102">
        <v>0.5</v>
      </c>
      <c r="C36" s="126">
        <v>12.5</v>
      </c>
      <c r="D36" s="105">
        <v>0</v>
      </c>
      <c r="E36" s="45">
        <v>44.5</v>
      </c>
      <c r="F36" s="134">
        <v>-5</v>
      </c>
      <c r="G36" s="45">
        <v>27.5</v>
      </c>
      <c r="H36" s="105">
        <v>-3.5</v>
      </c>
      <c r="I36" s="45">
        <v>13.5</v>
      </c>
      <c r="J36" s="105">
        <v>-2</v>
      </c>
      <c r="K36" s="45">
        <v>21</v>
      </c>
      <c r="L36" s="129">
        <v>7</v>
      </c>
      <c r="M36" s="45">
        <v>45</v>
      </c>
      <c r="N36" s="105">
        <v>-3</v>
      </c>
      <c r="O36" s="45">
        <v>36.5</v>
      </c>
      <c r="P36" s="105">
        <v>-1</v>
      </c>
      <c r="Q36" s="45">
        <v>18.5</v>
      </c>
      <c r="R36" s="129">
        <v>7</v>
      </c>
      <c r="S36" s="128">
        <v>49</v>
      </c>
      <c r="T36" s="129">
        <v>7</v>
      </c>
      <c r="U36" s="45">
        <v>38.5</v>
      </c>
    </row>
    <row r="37" spans="1:21" x14ac:dyDescent="0.3">
      <c r="A37" s="50">
        <v>35</v>
      </c>
      <c r="B37" s="125">
        <v>-2.5</v>
      </c>
      <c r="C37" s="45">
        <v>41</v>
      </c>
      <c r="D37" s="105">
        <v>3</v>
      </c>
      <c r="E37" s="45">
        <v>31.5</v>
      </c>
      <c r="F37" s="105">
        <v>-1.5</v>
      </c>
      <c r="G37" s="128">
        <v>42</v>
      </c>
      <c r="H37" s="105">
        <v>-0.5</v>
      </c>
      <c r="I37" s="45">
        <v>25</v>
      </c>
      <c r="J37" s="105">
        <v>-2</v>
      </c>
      <c r="K37" s="45">
        <v>33.5</v>
      </c>
      <c r="L37" s="105">
        <v>-1</v>
      </c>
      <c r="M37" s="45">
        <v>28</v>
      </c>
      <c r="N37" s="129">
        <v>6.5</v>
      </c>
      <c r="O37" s="128">
        <v>42</v>
      </c>
      <c r="P37" s="105">
        <v>-1</v>
      </c>
      <c r="Q37" s="126">
        <v>22.5</v>
      </c>
      <c r="R37" s="105">
        <v>-1</v>
      </c>
      <c r="S37" s="45">
        <v>35</v>
      </c>
      <c r="T37" s="105">
        <v>-0.5</v>
      </c>
      <c r="U37" s="45">
        <v>34</v>
      </c>
    </row>
    <row r="38" spans="1:21" ht="14.5" thickBot="1" x14ac:dyDescent="0.35">
      <c r="A38" s="51">
        <v>36</v>
      </c>
      <c r="B38" s="103">
        <v>1</v>
      </c>
      <c r="C38" s="184">
        <v>13.5</v>
      </c>
      <c r="D38" s="106">
        <v>0</v>
      </c>
      <c r="E38" s="46">
        <v>29.5</v>
      </c>
      <c r="F38" s="106">
        <v>4.5</v>
      </c>
      <c r="G38" s="46">
        <v>40.5</v>
      </c>
      <c r="H38" s="106">
        <v>1.5</v>
      </c>
      <c r="I38" s="46">
        <v>38.5</v>
      </c>
      <c r="J38" s="185">
        <v>-2</v>
      </c>
      <c r="K38" s="46">
        <v>15</v>
      </c>
      <c r="L38" s="106">
        <v>-0.5</v>
      </c>
      <c r="M38" s="46">
        <v>33</v>
      </c>
      <c r="N38" s="106">
        <v>0</v>
      </c>
      <c r="O38" s="46">
        <v>23</v>
      </c>
      <c r="P38" s="106">
        <v>-1.5</v>
      </c>
      <c r="Q38" s="46">
        <v>34.5</v>
      </c>
      <c r="R38" s="186">
        <v>5</v>
      </c>
      <c r="S38" s="183">
        <v>48.5</v>
      </c>
      <c r="T38" s="106">
        <v>-0.5</v>
      </c>
      <c r="U38" s="46">
        <v>46.5</v>
      </c>
    </row>
    <row r="39" spans="1:21" ht="14.5" thickBot="1" x14ac:dyDescent="0.35">
      <c r="A39" s="42" t="s">
        <v>271</v>
      </c>
      <c r="B39" s="172">
        <f>SUM(B3:B38)</f>
        <v>-61</v>
      </c>
      <c r="C39" s="150">
        <f>SUM(C3:C38)</f>
        <v>1298.5</v>
      </c>
      <c r="D39" s="180">
        <f t="shared" ref="D39:U39" si="0">SUM(D3:D38)</f>
        <v>63</v>
      </c>
      <c r="E39" s="56">
        <f t="shared" si="0"/>
        <v>1553</v>
      </c>
      <c r="F39" s="135">
        <f t="shared" si="0"/>
        <v>-41</v>
      </c>
      <c r="G39" s="112">
        <f t="shared" si="0"/>
        <v>1156.5</v>
      </c>
      <c r="H39" s="107">
        <f t="shared" si="0"/>
        <v>3.5</v>
      </c>
      <c r="I39" s="131">
        <f t="shared" si="0"/>
        <v>1597.5</v>
      </c>
      <c r="J39" s="135">
        <f t="shared" si="0"/>
        <v>-15</v>
      </c>
      <c r="K39" s="56">
        <f t="shared" si="0"/>
        <v>1461</v>
      </c>
      <c r="L39" s="135">
        <f t="shared" si="0"/>
        <v>46</v>
      </c>
      <c r="M39" s="56">
        <f t="shared" si="0"/>
        <v>1256.5</v>
      </c>
      <c r="N39" s="107">
        <f t="shared" si="0"/>
        <v>17.5</v>
      </c>
      <c r="O39" s="56">
        <f t="shared" si="0"/>
        <v>1495</v>
      </c>
      <c r="P39" s="107">
        <f t="shared" si="0"/>
        <v>15</v>
      </c>
      <c r="Q39" s="56">
        <f t="shared" si="0"/>
        <v>1397.5</v>
      </c>
      <c r="R39" s="135">
        <f t="shared" si="0"/>
        <v>47</v>
      </c>
      <c r="S39" s="56">
        <f t="shared" si="0"/>
        <v>1455.5</v>
      </c>
      <c r="T39" s="131">
        <f t="shared" si="0"/>
        <v>63.5</v>
      </c>
      <c r="U39" s="56">
        <f t="shared" si="0"/>
        <v>1391.5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zoomScale="80" zoomScaleNormal="80" workbookViewId="0">
      <pane ySplit="1" topLeftCell="A14" activePane="bottomLeft" state="frozen"/>
      <selection pane="bottomLeft" activeCell="AC45" sqref="AC45"/>
    </sheetView>
  </sheetViews>
  <sheetFormatPr defaultColWidth="8.83203125" defaultRowHeight="14" x14ac:dyDescent="0.3"/>
  <cols>
    <col min="1" max="1" width="2.9140625" style="41" bestFit="1" customWidth="1"/>
    <col min="2" max="2" width="3.6640625" style="41" bestFit="1" customWidth="1"/>
    <col min="3" max="4" width="4" style="41" bestFit="1" customWidth="1"/>
    <col min="5" max="5" width="7.5" style="41" bestFit="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6.914062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914062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3203125" style="41"/>
    <col min="43" max="43" width="14.4140625" style="41" bestFit="1" customWidth="1"/>
    <col min="44" max="16384" width="8.83203125" style="41"/>
  </cols>
  <sheetData>
    <row r="1" spans="1:41" ht="13.75" customHeight="1" x14ac:dyDescent="0.3">
      <c r="A1" s="78"/>
      <c r="B1" s="250" t="s">
        <v>283</v>
      </c>
      <c r="C1" s="250"/>
      <c r="D1" s="250"/>
      <c r="E1" s="250"/>
      <c r="F1" s="251" t="s">
        <v>7</v>
      </c>
      <c r="G1" s="251"/>
      <c r="H1" s="251"/>
      <c r="I1" s="251"/>
      <c r="J1" s="252" t="s">
        <v>8</v>
      </c>
      <c r="K1" s="252"/>
      <c r="L1" s="252"/>
      <c r="M1" s="252"/>
      <c r="N1" s="253" t="s">
        <v>9</v>
      </c>
      <c r="O1" s="253"/>
      <c r="P1" s="253"/>
      <c r="Q1" s="253"/>
      <c r="R1" s="240" t="s">
        <v>10</v>
      </c>
      <c r="S1" s="241"/>
      <c r="T1" s="241"/>
      <c r="U1" s="242"/>
      <c r="V1" s="248" t="s">
        <v>275</v>
      </c>
      <c r="W1" s="248"/>
      <c r="X1" s="248"/>
      <c r="Y1" s="248"/>
      <c r="Z1" s="247" t="s">
        <v>12</v>
      </c>
      <c r="AA1" s="247"/>
      <c r="AB1" s="247"/>
      <c r="AC1" s="247"/>
      <c r="AD1" s="246" t="s">
        <v>273</v>
      </c>
      <c r="AE1" s="246"/>
      <c r="AF1" s="246"/>
      <c r="AG1" s="246"/>
      <c r="AH1" s="245" t="s">
        <v>274</v>
      </c>
      <c r="AI1" s="245"/>
      <c r="AJ1" s="245"/>
      <c r="AK1" s="245"/>
      <c r="AL1" s="243" t="s">
        <v>13</v>
      </c>
      <c r="AM1" s="243"/>
      <c r="AN1" s="243"/>
      <c r="AO1" s="244"/>
    </row>
    <row r="2" spans="1:41" x14ac:dyDescent="0.3">
      <c r="A2" s="43"/>
      <c r="B2" s="58" t="s">
        <v>280</v>
      </c>
      <c r="C2" s="59" t="s">
        <v>281</v>
      </c>
      <c r="D2" s="60" t="s">
        <v>282</v>
      </c>
      <c r="E2" s="43" t="s">
        <v>272</v>
      </c>
      <c r="F2" s="58" t="s">
        <v>280</v>
      </c>
      <c r="G2" s="59" t="s">
        <v>281</v>
      </c>
      <c r="H2" s="60" t="s">
        <v>282</v>
      </c>
      <c r="I2" s="43" t="s">
        <v>272</v>
      </c>
      <c r="J2" s="58" t="s">
        <v>280</v>
      </c>
      <c r="K2" s="59" t="s">
        <v>281</v>
      </c>
      <c r="L2" s="60" t="s">
        <v>282</v>
      </c>
      <c r="M2" s="43" t="s">
        <v>272</v>
      </c>
      <c r="N2" s="58" t="s">
        <v>280</v>
      </c>
      <c r="O2" s="59" t="s">
        <v>281</v>
      </c>
      <c r="P2" s="60" t="s">
        <v>282</v>
      </c>
      <c r="Q2" s="43" t="s">
        <v>272</v>
      </c>
      <c r="R2" s="58" t="s">
        <v>280</v>
      </c>
      <c r="S2" s="59" t="s">
        <v>281</v>
      </c>
      <c r="T2" s="60" t="s">
        <v>282</v>
      </c>
      <c r="U2" s="43" t="s">
        <v>272</v>
      </c>
      <c r="V2" s="58" t="s">
        <v>280</v>
      </c>
      <c r="W2" s="59" t="s">
        <v>281</v>
      </c>
      <c r="X2" s="60" t="s">
        <v>282</v>
      </c>
      <c r="Y2" s="43" t="s">
        <v>272</v>
      </c>
      <c r="Z2" s="58" t="s">
        <v>280</v>
      </c>
      <c r="AA2" s="59" t="s">
        <v>281</v>
      </c>
      <c r="AB2" s="60" t="s">
        <v>282</v>
      </c>
      <c r="AC2" s="43" t="s">
        <v>272</v>
      </c>
      <c r="AD2" s="58" t="s">
        <v>280</v>
      </c>
      <c r="AE2" s="59" t="s">
        <v>281</v>
      </c>
      <c r="AF2" s="60" t="s">
        <v>282</v>
      </c>
      <c r="AG2" s="43" t="s">
        <v>272</v>
      </c>
      <c r="AH2" s="58" t="s">
        <v>280</v>
      </c>
      <c r="AI2" s="59" t="s">
        <v>281</v>
      </c>
      <c r="AJ2" s="60" t="s">
        <v>282</v>
      </c>
      <c r="AK2" s="43" t="s">
        <v>272</v>
      </c>
      <c r="AL2" s="58" t="s">
        <v>280</v>
      </c>
      <c r="AM2" s="59" t="s">
        <v>281</v>
      </c>
      <c r="AN2" s="60" t="s">
        <v>282</v>
      </c>
      <c r="AO2" s="62" t="s">
        <v>272</v>
      </c>
    </row>
    <row r="3" spans="1:41" x14ac:dyDescent="0.3">
      <c r="A3" s="85">
        <v>1</v>
      </c>
      <c r="B3" s="79">
        <v>22.22</v>
      </c>
      <c r="C3" s="79">
        <v>44.44</v>
      </c>
      <c r="D3" s="79">
        <v>33.340000000000003</v>
      </c>
      <c r="E3" s="43">
        <f>Punteggio!C3 - (3*FantaCulo!B3/100) + IF(Punteggio!C3=1,(FantaCulo!D3/100)-1, 0) - IF(Punteggio!C3=0,(FantaCulo!C3/100), 0)</f>
        <v>-0.33319999999999994</v>
      </c>
      <c r="F3" s="79">
        <v>0</v>
      </c>
      <c r="G3" s="79">
        <v>11.11</v>
      </c>
      <c r="H3" s="79">
        <v>88.89</v>
      </c>
      <c r="I3" s="43">
        <f>Punteggio!E3 - (3*FantaCulo!F3/100) + IF(Punteggio!E3=1,(FantaCulo!H3/100)-1, 0) - IF(Punteggio!E3=0,(FantaCulo!G3/100), 0)</f>
        <v>-0.11109999999999999</v>
      </c>
      <c r="J3" s="79">
        <v>77.77</v>
      </c>
      <c r="K3" s="79">
        <v>11.11</v>
      </c>
      <c r="L3" s="79" t="s">
        <v>300</v>
      </c>
      <c r="M3" s="43">
        <f>Punteggio!G3 - (3*FantaCulo!J3/100) + IF(Punteggio!G3=1,(FantaCulo!L3/100)-1, 0) - IF(Punteggio!G3=0,(FantaCulo!K3/100), 0)</f>
        <v>0.66690000000000005</v>
      </c>
      <c r="N3" s="79">
        <v>22.22</v>
      </c>
      <c r="O3" s="79">
        <v>44.44</v>
      </c>
      <c r="P3" s="79">
        <v>33.340000000000003</v>
      </c>
      <c r="Q3" s="43">
        <f>Punteggio!I3 - (3*FantaCulo!N3/100) + IF(Punteggio!I3=1,(FantaCulo!P3/100)-1, 0) - IF(Punteggio!I3=0,(FantaCulo!O3/100), 0)</f>
        <v>-0.33319999999999994</v>
      </c>
      <c r="R3" s="79">
        <v>100</v>
      </c>
      <c r="S3" s="79">
        <v>0</v>
      </c>
      <c r="T3" s="79">
        <v>0</v>
      </c>
      <c r="U3" s="43">
        <f>Punteggio!K3 - (3*FantaCulo!R3/100) + IF(Punteggio!K3=1,(FantaCulo!T3/100)-1, 0) - IF(Punteggio!K3=0,(FantaCulo!S3/100), 0)</f>
        <v>0</v>
      </c>
      <c r="V3" s="79">
        <v>0</v>
      </c>
      <c r="W3" s="79">
        <v>11.11</v>
      </c>
      <c r="X3" s="79">
        <v>88.89</v>
      </c>
      <c r="Y3" s="43">
        <f>Punteggio!M3 - (3*FantaCulo!V3/100) + IF(Punteggio!M3=1,(FantaCulo!X3/100)-1, 0) - IF(Punteggio!M3=0,(FantaCulo!W3/100), 0)</f>
        <v>-0.11109999999999999</v>
      </c>
      <c r="Z3" s="79">
        <v>22.22</v>
      </c>
      <c r="AA3" s="79">
        <v>44.44</v>
      </c>
      <c r="AB3" s="79">
        <v>33.340000000000003</v>
      </c>
      <c r="AC3" s="43">
        <f>Punteggio!O3 - (3*FantaCulo!Z3/100) + IF(Punteggio!O3=1,(FantaCulo!AB3/100)-1, 0) - IF(Punteggio!O3=0,(FantaCulo!AA3/100), 0)</f>
        <v>-0.33319999999999994</v>
      </c>
      <c r="AD3" s="79">
        <v>22.22</v>
      </c>
      <c r="AE3" s="79">
        <v>44.44</v>
      </c>
      <c r="AF3" s="79">
        <v>33.340000000000003</v>
      </c>
      <c r="AG3" s="43">
        <f>Punteggio!Q3 - (3*FantaCulo!AD3/100) + IF(Punteggio!Q3=1,(FantaCulo!AF3/100)-1, 0) - IF(Punteggio!Q3=0,(FantaCulo!AE3/100), 0)</f>
        <v>-1.111</v>
      </c>
      <c r="AH3" s="79">
        <v>22.22</v>
      </c>
      <c r="AI3" s="79">
        <v>44.44</v>
      </c>
      <c r="AJ3" s="79">
        <v>33.340000000000003</v>
      </c>
      <c r="AK3" s="43">
        <f>Punteggio!S3 - (3*FantaCulo!AH3/100) + IF(Punteggio!S3=1,(FantaCulo!AJ3/100)-1, 0) - IF(Punteggio!S3=0,(FantaCulo!AI3/100), 0)</f>
        <v>-0.33319999999999994</v>
      </c>
      <c r="AL3" s="79">
        <v>77.77</v>
      </c>
      <c r="AM3" s="79">
        <v>11.11</v>
      </c>
      <c r="AN3" s="79" t="s">
        <v>300</v>
      </c>
      <c r="AO3" s="43">
        <f>Punteggio!U3 - (3*FantaCulo!AL3/100) + IF(Punteggio!U3=1,(FantaCulo!AN3/100)-1, 0) - IF(Punteggio!U3=0,(FantaCulo!AM3/100), 0)</f>
        <v>0.66690000000000005</v>
      </c>
    </row>
    <row r="4" spans="1:41" x14ac:dyDescent="0.3">
      <c r="A4" s="86">
        <v>2</v>
      </c>
      <c r="B4" s="80">
        <v>11.11</v>
      </c>
      <c r="C4" s="80">
        <v>22.22</v>
      </c>
      <c r="D4" s="80">
        <v>66.67</v>
      </c>
      <c r="E4" s="81">
        <f>Punteggio!C4 - (3*FantaCulo!B4/100) + IF(Punteggio!C4=1,(FantaCulo!D4/100)-1, 0) - IF(Punteggio!C4=0,(FantaCulo!C4/100), 0)</f>
        <v>-0.55549999999999999</v>
      </c>
      <c r="F4" s="80">
        <v>88.88</v>
      </c>
      <c r="G4" s="80">
        <v>0</v>
      </c>
      <c r="H4" s="80">
        <v>11.12</v>
      </c>
      <c r="I4" s="81">
        <f>Punteggio!E4 - (3*FantaCulo!F4/100) + IF(Punteggio!E4=1,(FantaCulo!H4/100)-1, 0) - IF(Punteggio!E4=0,(FantaCulo!G4/100), 0)</f>
        <v>0.33360000000000012</v>
      </c>
      <c r="J4" s="80">
        <v>0</v>
      </c>
      <c r="K4" s="80">
        <v>0</v>
      </c>
      <c r="L4" s="80">
        <v>100</v>
      </c>
      <c r="M4" s="81">
        <f>Punteggio!G4 - (3*FantaCulo!J4/100) + IF(Punteggio!G4=1,(FantaCulo!L4/100)-1, 0) - IF(Punteggio!G4=0,(FantaCulo!K4/100), 0)</f>
        <v>0</v>
      </c>
      <c r="N4" s="80">
        <v>11.11</v>
      </c>
      <c r="O4" s="80">
        <v>22.22</v>
      </c>
      <c r="P4" s="80">
        <v>66.67</v>
      </c>
      <c r="Q4" s="81">
        <f>Punteggio!I4 - (3*FantaCulo!N4/100) + IF(Punteggio!I4=1,(FantaCulo!P4/100)-1, 0) - IF(Punteggio!I4=0,(FantaCulo!O4/100), 0)</f>
        <v>-0.55549999999999999</v>
      </c>
      <c r="R4" s="80">
        <v>100</v>
      </c>
      <c r="S4" s="80">
        <v>0</v>
      </c>
      <c r="T4" s="80">
        <v>0</v>
      </c>
      <c r="U4" s="81">
        <f>Punteggio!K4 - (3*FantaCulo!R4/100) + IF(Punteggio!K4=1,(FantaCulo!T4/100)-1, 0) - IF(Punteggio!K4=0,(FantaCulo!S4/100), 0)</f>
        <v>0</v>
      </c>
      <c r="V4" s="80">
        <v>44.44</v>
      </c>
      <c r="W4" s="80">
        <v>33.33</v>
      </c>
      <c r="X4" s="80">
        <v>22.23</v>
      </c>
      <c r="Y4" s="81">
        <f>Punteggio!M4 - (3*FantaCulo!V4/100) + IF(Punteggio!M4=1,(FantaCulo!X4/100)-1, 0) - IF(Punteggio!M4=0,(FantaCulo!W4/100), 0)</f>
        <v>1.6668000000000001</v>
      </c>
      <c r="Z4" s="80">
        <v>44.44</v>
      </c>
      <c r="AA4" s="80">
        <v>33.33</v>
      </c>
      <c r="AB4" s="80">
        <v>22.23</v>
      </c>
      <c r="AC4" s="81">
        <f>Punteggio!O4 - (3*FantaCulo!Z4/100) + IF(Punteggio!O4=1,(FantaCulo!AB4/100)-1, 0) - IF(Punteggio!O4=0,(FantaCulo!AA4/100), 0)</f>
        <v>-1.6664999999999999</v>
      </c>
      <c r="AD4" s="80">
        <v>11.11</v>
      </c>
      <c r="AE4" s="80">
        <v>22.22</v>
      </c>
      <c r="AF4" s="80">
        <v>66.67</v>
      </c>
      <c r="AG4" s="81">
        <f>Punteggio!Q4 - (3*FantaCulo!AD4/100) + IF(Punteggio!Q4=1,(FantaCulo!AF4/100)-1, 0) - IF(Punteggio!Q4=0,(FantaCulo!AE4/100), 0)</f>
        <v>-0.55549999999999999</v>
      </c>
      <c r="AH4" s="80">
        <v>44.44</v>
      </c>
      <c r="AI4" s="80">
        <v>33.33</v>
      </c>
      <c r="AJ4" s="80">
        <v>22.23</v>
      </c>
      <c r="AK4" s="81">
        <f>Punteggio!S4 - (3*FantaCulo!AH4/100) + IF(Punteggio!S4=1,(FantaCulo!AJ4/100)-1, 0) - IF(Punteggio!S4=0,(FantaCulo!AI4/100), 0)</f>
        <v>1.6668000000000001</v>
      </c>
      <c r="AL4" s="80">
        <v>44.44</v>
      </c>
      <c r="AM4" s="80">
        <v>33.33</v>
      </c>
      <c r="AN4" s="80">
        <v>22.23</v>
      </c>
      <c r="AO4" s="81">
        <f>Punteggio!U4 - (3*FantaCulo!AL4/100) + IF(Punteggio!U4=1,(FantaCulo!AN4/100)-1, 0) - IF(Punteggio!U4=0,(FantaCulo!AM4/100), 0)</f>
        <v>1.6668000000000001</v>
      </c>
    </row>
    <row r="5" spans="1:41" x14ac:dyDescent="0.3">
      <c r="A5" s="85">
        <v>3</v>
      </c>
      <c r="B5" s="79">
        <v>77.77</v>
      </c>
      <c r="C5" s="79">
        <v>22.23</v>
      </c>
      <c r="D5" s="79">
        <v>0</v>
      </c>
      <c r="E5" s="43">
        <f>Punteggio!C5 - (3*FantaCulo!B5/100) + IF(Punteggio!C5=1,(FantaCulo!D5/100)-1, 0) - IF(Punteggio!C5=0,(FantaCulo!C5/100), 0)</f>
        <v>0.66690000000000005</v>
      </c>
      <c r="F5" s="79">
        <v>0</v>
      </c>
      <c r="G5" s="79">
        <v>22.22</v>
      </c>
      <c r="H5" s="79">
        <v>77.78</v>
      </c>
      <c r="I5" s="43">
        <f>Punteggio!E5 - (3*FantaCulo!F5/100) + IF(Punteggio!E5=1,(FantaCulo!H5/100)-1, 0) - IF(Punteggio!E5=0,(FantaCulo!G5/100), 0)</f>
        <v>0.77780000000000005</v>
      </c>
      <c r="J5" s="79">
        <v>33.33</v>
      </c>
      <c r="K5" s="79">
        <v>33.33</v>
      </c>
      <c r="L5" s="79">
        <v>33.340000000000003</v>
      </c>
      <c r="M5" s="43">
        <f>Punteggio!G5 - (3*FantaCulo!J5/100) + IF(Punteggio!G5=1,(FantaCulo!L5/100)-1, 0) - IF(Punteggio!G5=0,(FantaCulo!K5/100), 0)</f>
        <v>-1.3331999999999999</v>
      </c>
      <c r="N5" s="79">
        <v>33.33</v>
      </c>
      <c r="O5" s="79">
        <v>33.33</v>
      </c>
      <c r="P5" s="79">
        <v>33.340000000000003</v>
      </c>
      <c r="Q5" s="43">
        <f>Punteggio!I5 - (3*FantaCulo!N5/100) + IF(Punteggio!I5=1,(FantaCulo!P5/100)-1, 0) - IF(Punteggio!I5=0,(FantaCulo!O5/100), 0)</f>
        <v>-0.66649999999999987</v>
      </c>
      <c r="R5" s="79">
        <v>33.33</v>
      </c>
      <c r="S5" s="79">
        <v>33.33</v>
      </c>
      <c r="T5" s="79">
        <v>33.340000000000003</v>
      </c>
      <c r="U5" s="43">
        <f>Punteggio!K5 - (3*FantaCulo!R5/100) + IF(Punteggio!K5=1,(FantaCulo!T5/100)-1, 0) - IF(Punteggio!K5=0,(FantaCulo!S5/100), 0)</f>
        <v>-0.66649999999999987</v>
      </c>
      <c r="V5" s="79">
        <v>0</v>
      </c>
      <c r="W5" s="79">
        <v>22.22</v>
      </c>
      <c r="X5" s="79">
        <v>77.78</v>
      </c>
      <c r="Y5" s="43">
        <f>Punteggio!M5 - (3*FantaCulo!V5/100) + IF(Punteggio!M5=1,(FantaCulo!X5/100)-1, 0) - IF(Punteggio!M5=0,(FantaCulo!W5/100), 0)</f>
        <v>0.77780000000000005</v>
      </c>
      <c r="Z5" s="79">
        <v>33.33</v>
      </c>
      <c r="AA5" s="79">
        <v>33.33</v>
      </c>
      <c r="AB5" s="79">
        <v>33.340000000000003</v>
      </c>
      <c r="AC5" s="43">
        <f>Punteggio!O5 - (3*FantaCulo!Z5/100) + IF(Punteggio!O5=1,(FantaCulo!AB5/100)-1, 0) - IF(Punteggio!O5=0,(FantaCulo!AA5/100), 0)</f>
        <v>-1.3331999999999999</v>
      </c>
      <c r="AD5" s="79">
        <v>77.77</v>
      </c>
      <c r="AE5" s="79">
        <v>22.23</v>
      </c>
      <c r="AF5" s="79">
        <v>0</v>
      </c>
      <c r="AG5" s="43">
        <f>Punteggio!Q5 - (3*FantaCulo!AD5/100) + IF(Punteggio!Q5=1,(FantaCulo!AF5/100)-1, 0) - IF(Punteggio!Q5=0,(FantaCulo!AE5/100), 0)</f>
        <v>0.66690000000000005</v>
      </c>
      <c r="AH5" s="79">
        <v>0</v>
      </c>
      <c r="AI5" s="79">
        <v>22.22</v>
      </c>
      <c r="AJ5" s="79">
        <v>77.78</v>
      </c>
      <c r="AK5" s="43">
        <f>Punteggio!S5 - (3*FantaCulo!AH5/100) + IF(Punteggio!S5=1,(FantaCulo!AJ5/100)-1, 0) - IF(Punteggio!S5=0,(FantaCulo!AI5/100), 0)</f>
        <v>-0.22219999999999998</v>
      </c>
      <c r="AL5" s="79">
        <v>77.77</v>
      </c>
      <c r="AM5" s="79">
        <v>22.23</v>
      </c>
      <c r="AN5" s="79">
        <v>0</v>
      </c>
      <c r="AO5" s="43">
        <f>Punteggio!U5 - (3*FantaCulo!AL5/100) + IF(Punteggio!U5=1,(FantaCulo!AN5/100)-1, 0) - IF(Punteggio!U5=0,(FantaCulo!AM5/100), 0)</f>
        <v>0.66690000000000005</v>
      </c>
    </row>
    <row r="6" spans="1:41" s="84" customFormat="1" x14ac:dyDescent="0.3">
      <c r="A6" s="86">
        <v>4</v>
      </c>
      <c r="B6" s="80">
        <v>11.11</v>
      </c>
      <c r="C6" s="80">
        <v>44.44</v>
      </c>
      <c r="D6" s="80">
        <v>44.45</v>
      </c>
      <c r="E6" s="81">
        <f>Punteggio!C6 - (3*FantaCulo!B6/100) + IF(Punteggio!C6=1,(FantaCulo!D6/100)-1, 0) - IF(Punteggio!C6=0,(FantaCulo!C6/100), 0)</f>
        <v>2.6667000000000001</v>
      </c>
      <c r="F6" s="80">
        <v>77.77</v>
      </c>
      <c r="G6" s="80">
        <v>22.23</v>
      </c>
      <c r="H6" s="80">
        <v>0</v>
      </c>
      <c r="I6" s="81">
        <f>Punteggio!E6 - (3*FantaCulo!F6/100) + IF(Punteggio!E6=1,(FantaCulo!H6/100)-1, 0) - IF(Punteggio!E6=0,(FantaCulo!G6/100), 0)</f>
        <v>-2.3331</v>
      </c>
      <c r="J6" s="80">
        <v>11.11</v>
      </c>
      <c r="K6" s="80">
        <v>44.44</v>
      </c>
      <c r="L6" s="80">
        <v>44.45</v>
      </c>
      <c r="M6" s="81">
        <f>Punteggio!G6 - (3*FantaCulo!J6/100) + IF(Punteggio!G6=1,(FantaCulo!L6/100)-1, 0) - IF(Punteggio!G6=0,(FantaCulo!K6/100), 0)</f>
        <v>0.11120000000000008</v>
      </c>
      <c r="N6" s="80">
        <v>77.77</v>
      </c>
      <c r="O6" s="80">
        <v>22.23</v>
      </c>
      <c r="P6" s="80">
        <v>0</v>
      </c>
      <c r="Q6" s="81">
        <f>Punteggio!I6 - (3*FantaCulo!N6/100) + IF(Punteggio!I6=1,(FantaCulo!P6/100)-1, 0) - IF(Punteggio!I6=0,(FantaCulo!O6/100), 0)</f>
        <v>-2.3331</v>
      </c>
      <c r="R6" s="80">
        <v>66.66</v>
      </c>
      <c r="S6" s="80">
        <v>0</v>
      </c>
      <c r="T6" s="80">
        <v>33.340000000000003</v>
      </c>
      <c r="U6" s="81">
        <f>Punteggio!K6 - (3*FantaCulo!R6/100) + IF(Punteggio!K6=1,(FantaCulo!T6/100)-1, 0) - IF(Punteggio!K6=0,(FantaCulo!S6/100), 0)</f>
        <v>1.0002000000000002</v>
      </c>
      <c r="V6" s="80">
        <v>11.11</v>
      </c>
      <c r="W6" s="80">
        <v>44.44</v>
      </c>
      <c r="X6" s="80">
        <v>44.45</v>
      </c>
      <c r="Y6" s="81">
        <f>Punteggio!M6 - (3*FantaCulo!V6/100) + IF(Punteggio!M6=1,(FantaCulo!X6/100)-1, 0) - IF(Punteggio!M6=0,(FantaCulo!W6/100), 0)</f>
        <v>0.11120000000000008</v>
      </c>
      <c r="Z6" s="80">
        <v>77.77</v>
      </c>
      <c r="AA6" s="80">
        <v>22.23</v>
      </c>
      <c r="AB6" s="80">
        <v>0</v>
      </c>
      <c r="AC6" s="81">
        <f>Punteggio!O6 - (3*FantaCulo!Z6/100) + IF(Punteggio!O6=1,(FantaCulo!AB6/100)-1, 0) - IF(Punteggio!O6=0,(FantaCulo!AA6/100), 0)</f>
        <v>0.66690000000000005</v>
      </c>
      <c r="AD6" s="80">
        <v>11.11</v>
      </c>
      <c r="AE6" s="80">
        <v>44.44</v>
      </c>
      <c r="AF6" s="80">
        <v>44.45</v>
      </c>
      <c r="AG6" s="81">
        <f>Punteggio!Q6 - (3*FantaCulo!AD6/100) + IF(Punteggio!Q6=1,(FantaCulo!AF6/100)-1, 0) - IF(Punteggio!Q6=0,(FantaCulo!AE6/100), 0)</f>
        <v>-0.77769999999999995</v>
      </c>
      <c r="AH6" s="80">
        <v>0</v>
      </c>
      <c r="AI6" s="80">
        <v>0</v>
      </c>
      <c r="AJ6" s="80">
        <v>100</v>
      </c>
      <c r="AK6" s="81">
        <f>Punteggio!S6 - (3*FantaCulo!AH6/100) + IF(Punteggio!S6=1,(FantaCulo!AJ6/100)-1, 0) - IF(Punteggio!S6=0,(FantaCulo!AI6/100), 0)</f>
        <v>0</v>
      </c>
      <c r="AL6" s="80">
        <v>11.11</v>
      </c>
      <c r="AM6" s="80">
        <v>44.44</v>
      </c>
      <c r="AN6" s="80">
        <v>44.45</v>
      </c>
      <c r="AO6" s="81">
        <f>Punteggio!U6 - (3*FantaCulo!AL6/100) + IF(Punteggio!U6=1,(FantaCulo!AN6/100)-1, 0) - IF(Punteggio!U6=0,(FantaCulo!AM6/100), 0)</f>
        <v>-0.77769999999999995</v>
      </c>
    </row>
    <row r="7" spans="1:41" x14ac:dyDescent="0.3">
      <c r="A7" s="85">
        <v>5</v>
      </c>
      <c r="B7" s="79">
        <v>44.44</v>
      </c>
      <c r="C7" s="79">
        <v>11.11</v>
      </c>
      <c r="D7" s="79">
        <v>44.45</v>
      </c>
      <c r="E7" s="43">
        <f>Punteggio!C7 - (3*FantaCulo!B7/100) + IF(Punteggio!C7=1,(FantaCulo!D7/100)-1, 0) - IF(Punteggio!C7=0,(FantaCulo!C7/100), 0)</f>
        <v>1.6668000000000001</v>
      </c>
      <c r="F7" s="79">
        <v>77.77</v>
      </c>
      <c r="G7" s="79">
        <v>11.11</v>
      </c>
      <c r="H7" s="79">
        <v>11.12</v>
      </c>
      <c r="I7" s="98">
        <f>Punteggio!E7 - (3*FantaCulo!F7/100) + IF(Punteggio!E7=1,(FantaCulo!H7/100)-1, 0) - IF(Punteggio!E7=0,(FantaCulo!G7/100), 0)</f>
        <v>0.66690000000000005</v>
      </c>
      <c r="J7" s="79">
        <v>0</v>
      </c>
      <c r="K7" s="79">
        <v>33.33</v>
      </c>
      <c r="L7" s="79">
        <v>66.67</v>
      </c>
      <c r="M7" s="43">
        <f>Punteggio!G7 - (3*FantaCulo!J7/100) + IF(Punteggio!G7=1,(FantaCulo!L7/100)-1, 0) - IF(Punteggio!G7=0,(FantaCulo!K7/100), 0)</f>
        <v>0.66670000000000007</v>
      </c>
      <c r="N7" s="79">
        <v>0</v>
      </c>
      <c r="O7" s="79">
        <v>33.33</v>
      </c>
      <c r="P7" s="79">
        <v>66.67</v>
      </c>
      <c r="Q7" s="43">
        <f>Punteggio!I7 - (3*FantaCulo!N7/100) + IF(Punteggio!I7=1,(FantaCulo!P7/100)-1, 0) - IF(Punteggio!I7=0,(FantaCulo!O7/100), 0)</f>
        <v>0.66670000000000007</v>
      </c>
      <c r="R7" s="79">
        <v>0</v>
      </c>
      <c r="S7" s="79">
        <v>33.33</v>
      </c>
      <c r="T7" s="79">
        <v>66.67</v>
      </c>
      <c r="U7" s="43">
        <f>Punteggio!K7 - (3*FantaCulo!R7/100) + IF(Punteggio!K7=1,(FantaCulo!T7/100)-1, 0) - IF(Punteggio!K7=0,(FantaCulo!S7/100), 0)</f>
        <v>-0.33329999999999999</v>
      </c>
      <c r="V7" s="79">
        <v>44.44</v>
      </c>
      <c r="W7" s="79">
        <v>11.11</v>
      </c>
      <c r="X7" s="79">
        <v>44.45</v>
      </c>
      <c r="Y7" s="98">
        <f>Punteggio!M7 - (3*FantaCulo!V7/100) + IF(Punteggio!M7=1,(FantaCulo!X7/100)-1, 0) - IF(Punteggio!M7=0,(FantaCulo!W7/100), 0)</f>
        <v>-1.4442999999999999</v>
      </c>
      <c r="Z7" s="79">
        <v>0</v>
      </c>
      <c r="AA7" s="79">
        <v>33.33</v>
      </c>
      <c r="AB7" s="79">
        <v>66.67</v>
      </c>
      <c r="AC7" s="43">
        <f>Punteggio!O7 - (3*FantaCulo!Z7/100) + IF(Punteggio!O7=1,(FantaCulo!AB7/100)-1, 0) - IF(Punteggio!O7=0,(FantaCulo!AA7/100), 0)</f>
        <v>-0.33329999999999999</v>
      </c>
      <c r="AD7" s="79">
        <v>100</v>
      </c>
      <c r="AE7" s="79">
        <v>0</v>
      </c>
      <c r="AF7" s="79">
        <v>0</v>
      </c>
      <c r="AG7" s="43">
        <f>Punteggio!Q7 - (3*FantaCulo!AD7/100) + IF(Punteggio!Q7=1,(FantaCulo!AF7/100)-1, 0) - IF(Punteggio!Q7=0,(FantaCulo!AE7/100), 0)</f>
        <v>0</v>
      </c>
      <c r="AH7" s="79">
        <v>77.77</v>
      </c>
      <c r="AI7" s="79">
        <v>11.11</v>
      </c>
      <c r="AJ7" s="79">
        <v>11.12</v>
      </c>
      <c r="AK7" s="43">
        <f>Punteggio!S7 - (3*FantaCulo!AH7/100) + IF(Punteggio!S7=1,(FantaCulo!AJ7/100)-1, 0) - IF(Punteggio!S7=0,(FantaCulo!AI7/100), 0)</f>
        <v>0.66690000000000005</v>
      </c>
      <c r="AL7" s="79">
        <v>66.66</v>
      </c>
      <c r="AM7" s="79">
        <v>0</v>
      </c>
      <c r="AN7" s="79">
        <v>33.340000000000003</v>
      </c>
      <c r="AO7" s="43">
        <f>Punteggio!U7 - (3*FantaCulo!AL7/100) + IF(Punteggio!U7=1,(FantaCulo!AN7/100)-1, 0) - IF(Punteggio!U7=0,(FantaCulo!AM7/100), 0)</f>
        <v>-1.9997999999999998</v>
      </c>
    </row>
    <row r="8" spans="1:41" s="84" customFormat="1" x14ac:dyDescent="0.3">
      <c r="A8" s="86">
        <v>6</v>
      </c>
      <c r="B8" s="80">
        <v>0</v>
      </c>
      <c r="C8" s="80">
        <v>11.11</v>
      </c>
      <c r="D8" s="80">
        <v>88.89</v>
      </c>
      <c r="E8" s="81">
        <f>Punteggio!C8 - (3*FantaCulo!B8/100) + IF(Punteggio!C8=1,(FantaCulo!D8/100)-1, 0) - IF(Punteggio!C8=0,(FantaCulo!C8/100), 0)</f>
        <v>0.88890000000000002</v>
      </c>
      <c r="F8" s="80">
        <v>100</v>
      </c>
      <c r="G8" s="80">
        <v>0</v>
      </c>
      <c r="H8" s="80">
        <v>0</v>
      </c>
      <c r="I8" s="81">
        <f>Punteggio!E8 - (3*FantaCulo!F8/100) + IF(Punteggio!E8=1,(FantaCulo!H8/100)-1, 0) - IF(Punteggio!E8=0,(FantaCulo!G8/100), 0)</f>
        <v>0</v>
      </c>
      <c r="J8" s="80">
        <v>77.77</v>
      </c>
      <c r="K8" s="80">
        <v>11.11</v>
      </c>
      <c r="L8" s="80">
        <v>11.12</v>
      </c>
      <c r="M8" s="81">
        <f>Punteggio!G8 - (3*FantaCulo!J8/100) + IF(Punteggio!G8=1,(FantaCulo!L8/100)-1, 0) - IF(Punteggio!G8=0,(FantaCulo!K8/100), 0)</f>
        <v>-2.4441999999999999</v>
      </c>
      <c r="N8" s="80">
        <v>55.55</v>
      </c>
      <c r="O8" s="80">
        <v>11.11</v>
      </c>
      <c r="P8" s="80">
        <v>33.340000000000003</v>
      </c>
      <c r="Q8" s="81">
        <f>Punteggio!I8 - (3*FantaCulo!N8/100) + IF(Punteggio!I8=1,(FantaCulo!P8/100)-1, 0) - IF(Punteggio!I8=0,(FantaCulo!O8/100), 0)</f>
        <v>1.3335000000000001</v>
      </c>
      <c r="R8" s="80">
        <v>55.55</v>
      </c>
      <c r="S8" s="80">
        <v>11.11</v>
      </c>
      <c r="T8" s="80">
        <v>33.340000000000003</v>
      </c>
      <c r="U8" s="81">
        <f>Punteggio!K8 - (3*FantaCulo!R8/100) + IF(Punteggio!K8=1,(FantaCulo!T8/100)-1, 0) - IF(Punteggio!K8=0,(FantaCulo!S8/100), 0)</f>
        <v>1.3335000000000001</v>
      </c>
      <c r="V8" s="80">
        <v>22.22</v>
      </c>
      <c r="W8" s="80">
        <v>22.22</v>
      </c>
      <c r="X8" s="80">
        <v>55.56</v>
      </c>
      <c r="Y8" s="81">
        <f>Punteggio!M8 - (3*FantaCulo!V8/100) + IF(Punteggio!M8=1,(FantaCulo!X8/100)-1, 0) - IF(Punteggio!M8=0,(FantaCulo!W8/100), 0)</f>
        <v>-0.88879999999999992</v>
      </c>
      <c r="Z8" s="80">
        <v>77.77</v>
      </c>
      <c r="AA8" s="80">
        <v>11.11</v>
      </c>
      <c r="AB8" s="80">
        <v>11.12</v>
      </c>
      <c r="AC8" s="81">
        <f>Punteggio!O8 - (3*FantaCulo!Z8/100) + IF(Punteggio!O8=1,(FantaCulo!AB8/100)-1, 0) - IF(Punteggio!O8=0,(FantaCulo!AA8/100), 0)</f>
        <v>0.66690000000000005</v>
      </c>
      <c r="AD8" s="80">
        <v>0</v>
      </c>
      <c r="AE8" s="80">
        <v>11.11</v>
      </c>
      <c r="AF8" s="80">
        <v>88.89</v>
      </c>
      <c r="AG8" s="81">
        <f>Punteggio!Q8 - (3*FantaCulo!AD8/100) + IF(Punteggio!Q8=1,(FantaCulo!AF8/100)-1, 0) - IF(Punteggio!Q8=0,(FantaCulo!AE8/100), 0)</f>
        <v>0.88890000000000002</v>
      </c>
      <c r="AH8" s="80">
        <v>22.22</v>
      </c>
      <c r="AI8" s="80">
        <v>22.22</v>
      </c>
      <c r="AJ8" s="80">
        <v>55.56</v>
      </c>
      <c r="AK8" s="81">
        <f>Punteggio!S8 - (3*FantaCulo!AH8/100) + IF(Punteggio!S8=1,(FantaCulo!AJ8/100)-1, 0) - IF(Punteggio!S8=0,(FantaCulo!AI8/100), 0)</f>
        <v>-0.88879999999999992</v>
      </c>
      <c r="AL8" s="80">
        <v>22.22</v>
      </c>
      <c r="AM8" s="80">
        <v>22.22</v>
      </c>
      <c r="AN8" s="80">
        <v>55.56</v>
      </c>
      <c r="AO8" s="81">
        <f>Punteggio!U8 - (3*FantaCulo!AL8/100) + IF(Punteggio!U8=1,(FantaCulo!AN8/100)-1, 0) - IF(Punteggio!U8=0,(FantaCulo!AM8/100), 0)</f>
        <v>-0.88879999999999992</v>
      </c>
    </row>
    <row r="9" spans="1:41" x14ac:dyDescent="0.3">
      <c r="A9" s="85">
        <v>7</v>
      </c>
      <c r="B9" s="79">
        <v>0</v>
      </c>
      <c r="C9" s="79">
        <v>11.11</v>
      </c>
      <c r="D9" s="79">
        <v>88.89</v>
      </c>
      <c r="E9" s="98">
        <f>Punteggio!C9 - (3*FantaCulo!B9/100) + IF(Punteggio!C9=1,(FantaCulo!D9/100)-1, 0) - IF(Punteggio!C9=0,(FantaCulo!C9/100), 0)</f>
        <v>-0.11109999999999999</v>
      </c>
      <c r="F9" s="79">
        <v>88.88</v>
      </c>
      <c r="G9" s="79">
        <v>0</v>
      </c>
      <c r="H9" s="79">
        <v>11.12</v>
      </c>
      <c r="I9" s="98">
        <f>Punteggio!E9 - (3*FantaCulo!F9/100) + IF(Punteggio!E9=1,(FantaCulo!H9/100)-1, 0) - IF(Punteggio!E9=0,(FantaCulo!G9/100), 0)</f>
        <v>0.33360000000000012</v>
      </c>
      <c r="J9" s="79">
        <v>22.22</v>
      </c>
      <c r="K9" s="79">
        <v>11.11</v>
      </c>
      <c r="L9" s="79">
        <v>66.67</v>
      </c>
      <c r="M9" s="98">
        <f>Punteggio!G9 - (3*FantaCulo!J9/100) + IF(Punteggio!G9=1,(FantaCulo!L9/100)-1, 0) - IF(Punteggio!G9=0,(FantaCulo!K9/100), 0)</f>
        <v>-0.77769999999999995</v>
      </c>
      <c r="N9" s="79">
        <v>44.44</v>
      </c>
      <c r="O9" s="79">
        <v>33.33</v>
      </c>
      <c r="P9" s="79">
        <v>22.23</v>
      </c>
      <c r="Q9" s="98">
        <f>Punteggio!I9 - (3*FantaCulo!N9/100) + IF(Punteggio!I9=1,(FantaCulo!P9/100)-1, 0) - IF(Punteggio!I9=0,(FantaCulo!O9/100), 0)</f>
        <v>1.6668000000000001</v>
      </c>
      <c r="R9" s="79">
        <v>100</v>
      </c>
      <c r="S9" s="79">
        <v>0</v>
      </c>
      <c r="T9" s="79">
        <v>0</v>
      </c>
      <c r="U9" s="98">
        <f>Punteggio!K9 - (3*FantaCulo!R9/100) + IF(Punteggio!K9=1,(FantaCulo!T9/100)-1, 0) - IF(Punteggio!K9=0,(FantaCulo!S9/100), 0)</f>
        <v>0</v>
      </c>
      <c r="V9" s="79">
        <v>44.44</v>
      </c>
      <c r="W9" s="79">
        <v>33.33</v>
      </c>
      <c r="X9" s="79">
        <v>22.23</v>
      </c>
      <c r="Y9" s="98">
        <f>Punteggio!M9 - (3*FantaCulo!V9/100) + IF(Punteggio!M9=1,(FantaCulo!X9/100)-1, 0) - IF(Punteggio!M9=0,(FantaCulo!W9/100), 0)</f>
        <v>-1.1109</v>
      </c>
      <c r="Z9" s="79">
        <v>22.22</v>
      </c>
      <c r="AA9" s="79">
        <v>11.11</v>
      </c>
      <c r="AB9" s="79">
        <v>66.67</v>
      </c>
      <c r="AC9" s="98">
        <f>Punteggio!O9 - (3*FantaCulo!Z9/100) + IF(Punteggio!O9=1,(FantaCulo!AB9/100)-1, 0) - IF(Punteggio!O9=0,(FantaCulo!AA9/100), 0)</f>
        <v>-0.77769999999999995</v>
      </c>
      <c r="AD9" s="79">
        <v>44.44</v>
      </c>
      <c r="AE9" s="79">
        <v>33.33</v>
      </c>
      <c r="AF9" s="79">
        <v>22.23</v>
      </c>
      <c r="AG9" s="98">
        <f>Punteggio!Q9 - (3*FantaCulo!AD9/100) + IF(Punteggio!Q9=1,(FantaCulo!AF9/100)-1, 0) - IF(Punteggio!Q9=0,(FantaCulo!AE9/100), 0)</f>
        <v>-1.1109</v>
      </c>
      <c r="AH9" s="79">
        <v>0</v>
      </c>
      <c r="AI9" s="79">
        <v>11.11</v>
      </c>
      <c r="AJ9" s="79">
        <v>88.89</v>
      </c>
      <c r="AK9" s="98">
        <f>Punteggio!S9 - (3*FantaCulo!AH9/100) + IF(Punteggio!S9=1,(FantaCulo!AJ9/100)-1, 0) - IF(Punteggio!S9=0,(FantaCulo!AI9/100), 0)</f>
        <v>-0.11109999999999999</v>
      </c>
      <c r="AL9" s="79">
        <v>44.44</v>
      </c>
      <c r="AM9" s="79">
        <v>33.33</v>
      </c>
      <c r="AN9" s="79">
        <v>22.23</v>
      </c>
      <c r="AO9" s="98">
        <f>Punteggio!U9 - (3*FantaCulo!AL9/100) + IF(Punteggio!U9=1,(FantaCulo!AN9/100)-1, 0) - IF(Punteggio!U9=0,(FantaCulo!AM9/100), 0)</f>
        <v>1.6668000000000001</v>
      </c>
    </row>
    <row r="10" spans="1:41" s="84" customFormat="1" x14ac:dyDescent="0.3">
      <c r="A10" s="86">
        <v>8</v>
      </c>
      <c r="B10" s="80">
        <v>33.33</v>
      </c>
      <c r="C10" s="80">
        <v>33.33</v>
      </c>
      <c r="D10" s="80">
        <v>33.340000000000003</v>
      </c>
      <c r="E10" s="81">
        <f>Punteggio!C10 - (3*FantaCulo!B10/100) + IF(Punteggio!C10=1,(FantaCulo!D10/100)-1, 0) - IF(Punteggio!C10=0,(FantaCulo!C10/100), 0)</f>
        <v>2.0001000000000002</v>
      </c>
      <c r="F10" s="80">
        <v>33.33</v>
      </c>
      <c r="G10" s="80">
        <v>33.33</v>
      </c>
      <c r="H10" s="80">
        <v>33.340000000000003</v>
      </c>
      <c r="I10" s="81">
        <f>Punteggio!E10 - (3*FantaCulo!F10/100) + IF(Punteggio!E10=1,(FantaCulo!H10/100)-1, 0) - IF(Punteggio!E10=0,(FantaCulo!G10/100), 0)</f>
        <v>-0.66649999999999987</v>
      </c>
      <c r="J10" s="80">
        <v>11.11</v>
      </c>
      <c r="K10" s="80">
        <v>11.11</v>
      </c>
      <c r="L10" s="80">
        <v>77.78</v>
      </c>
      <c r="M10" s="81">
        <f>Punteggio!G10 - (3*FantaCulo!J10/100) + IF(Punteggio!G10=1,(FantaCulo!L10/100)-1, 0) - IF(Punteggio!G10=0,(FantaCulo!K10/100), 0)</f>
        <v>-0.44439999999999996</v>
      </c>
      <c r="N10" s="80">
        <v>77.77</v>
      </c>
      <c r="O10" s="80">
        <v>0</v>
      </c>
      <c r="P10" s="80">
        <v>22.23</v>
      </c>
      <c r="Q10" s="81">
        <f>Punteggio!I10 - (3*FantaCulo!N10/100) + IF(Punteggio!I10=1,(FantaCulo!P10/100)-1, 0) - IF(Punteggio!I10=0,(FantaCulo!O10/100), 0)</f>
        <v>0.66690000000000005</v>
      </c>
      <c r="R10" s="80">
        <v>0</v>
      </c>
      <c r="S10" s="80">
        <v>0</v>
      </c>
      <c r="T10" s="80">
        <v>100</v>
      </c>
      <c r="U10" s="81">
        <f>Punteggio!K10 - (3*FantaCulo!R10/100) + IF(Punteggio!K10=1,(FantaCulo!T10/100)-1, 0) - IF(Punteggio!K10=0,(FantaCulo!S10/100), 0)</f>
        <v>0</v>
      </c>
      <c r="V10" s="80">
        <v>100</v>
      </c>
      <c r="W10" s="80">
        <v>0</v>
      </c>
      <c r="X10" s="80">
        <v>0</v>
      </c>
      <c r="Y10" s="81">
        <f>Punteggio!M10 - (3*FantaCulo!V10/100) + IF(Punteggio!M10=1,(FantaCulo!X10/100)-1, 0) - IF(Punteggio!M10=0,(FantaCulo!W10/100), 0)</f>
        <v>0</v>
      </c>
      <c r="Z10" s="80">
        <v>33.33</v>
      </c>
      <c r="AA10" s="80">
        <v>33.33</v>
      </c>
      <c r="AB10" s="80">
        <v>33.340000000000003</v>
      </c>
      <c r="AC10" s="81">
        <f>Punteggio!O10 - (3*FantaCulo!Z10/100) + IF(Punteggio!O10=1,(FantaCulo!AB10/100)-1, 0) - IF(Punteggio!O10=0,(FantaCulo!AA10/100), 0)</f>
        <v>-0.66649999999999987</v>
      </c>
      <c r="AD10" s="80">
        <v>11.11</v>
      </c>
      <c r="AE10" s="80">
        <v>11.11</v>
      </c>
      <c r="AF10" s="80">
        <v>77.78</v>
      </c>
      <c r="AG10" s="81">
        <f>Punteggio!Q10 - (3*FantaCulo!AD10/100) + IF(Punteggio!Q10=1,(FantaCulo!AF10/100)-1, 0) - IF(Punteggio!Q10=0,(FantaCulo!AE10/100), 0)</f>
        <v>-0.44439999999999996</v>
      </c>
      <c r="AH10" s="80">
        <v>33.33</v>
      </c>
      <c r="AI10" s="80">
        <v>33.33</v>
      </c>
      <c r="AJ10" s="80">
        <v>33.340000000000003</v>
      </c>
      <c r="AK10" s="81">
        <f>Punteggio!S10 - (3*FantaCulo!AH10/100) + IF(Punteggio!S10=1,(FantaCulo!AJ10/100)-1, 0) - IF(Punteggio!S10=0,(FantaCulo!AI10/100), 0)</f>
        <v>2.0001000000000002</v>
      </c>
      <c r="AL10" s="80">
        <v>88.88</v>
      </c>
      <c r="AM10" s="80">
        <v>0</v>
      </c>
      <c r="AN10" s="80">
        <v>11.12</v>
      </c>
      <c r="AO10" s="81">
        <f>Punteggio!U10 - (3*FantaCulo!AL10/100) + IF(Punteggio!U10=1,(FantaCulo!AN10/100)-1, 0) - IF(Punteggio!U10=0,(FantaCulo!AM10/100), 0)</f>
        <v>-2.6663999999999999</v>
      </c>
    </row>
    <row r="11" spans="1:41" x14ac:dyDescent="0.3">
      <c r="A11" s="85">
        <v>9</v>
      </c>
      <c r="B11" s="79">
        <v>44.44</v>
      </c>
      <c r="C11" s="79">
        <v>0</v>
      </c>
      <c r="D11" s="79">
        <v>55.56</v>
      </c>
      <c r="E11" s="98">
        <f>Punteggio!C11 - (3*FantaCulo!B11/100) + IF(Punteggio!C11=1,(FantaCulo!D11/100)-1, 0) - IF(Punteggio!C11=0,(FantaCulo!C11/100), 0)</f>
        <v>-1.3331999999999999</v>
      </c>
      <c r="F11" s="79">
        <v>55.55</v>
      </c>
      <c r="G11" s="79">
        <v>11.11</v>
      </c>
      <c r="H11" s="79">
        <v>33.340000000000003</v>
      </c>
      <c r="I11" s="98">
        <f>Punteggio!E11 - (3*FantaCulo!F11/100) + IF(Punteggio!E11=1,(FantaCulo!H11/100)-1, 0) - IF(Punteggio!E11=0,(FantaCulo!G11/100), 0)</f>
        <v>1.3335000000000001</v>
      </c>
      <c r="J11" s="79">
        <v>0</v>
      </c>
      <c r="K11" s="79">
        <v>33.33</v>
      </c>
      <c r="L11" s="79">
        <v>66.67</v>
      </c>
      <c r="M11" s="98">
        <f>Punteggio!G11 - (3*FantaCulo!J11/100) + IF(Punteggio!G11=1,(FantaCulo!L11/100)-1, 0) - IF(Punteggio!G11=0,(FantaCulo!K11/100), 0)</f>
        <v>0.66670000000000007</v>
      </c>
      <c r="N11" s="79">
        <v>77.77</v>
      </c>
      <c r="O11" s="79">
        <v>0</v>
      </c>
      <c r="P11" s="79">
        <v>22.23</v>
      </c>
      <c r="Q11" s="98">
        <f>Punteggio!I11 - (3*FantaCulo!N11/100) + IF(Punteggio!I11=1,(FantaCulo!P11/100)-1, 0) - IF(Punteggio!I11=0,(FantaCulo!O11/100), 0)</f>
        <v>0.66690000000000005</v>
      </c>
      <c r="R11" s="79">
        <v>100</v>
      </c>
      <c r="S11" s="79">
        <v>0</v>
      </c>
      <c r="T11" s="79">
        <v>0</v>
      </c>
      <c r="U11" s="98">
        <f>Punteggio!K11 - (3*FantaCulo!R11/100) + IF(Punteggio!K11=1,(FantaCulo!T11/100)-1, 0) - IF(Punteggio!K11=0,(FantaCulo!S11/100), 0)</f>
        <v>0</v>
      </c>
      <c r="V11" s="79">
        <v>55.55</v>
      </c>
      <c r="W11" s="79">
        <v>11.11</v>
      </c>
      <c r="X11" s="79">
        <v>33.340000000000003</v>
      </c>
      <c r="Y11" s="98">
        <f>Punteggio!M11 - (3*FantaCulo!V11/100) + IF(Punteggio!M11=1,(FantaCulo!X11/100)-1, 0) - IF(Punteggio!M11=0,(FantaCulo!W11/100), 0)</f>
        <v>1.3335000000000001</v>
      </c>
      <c r="Z11" s="79">
        <v>0</v>
      </c>
      <c r="AA11" s="79">
        <v>33.33</v>
      </c>
      <c r="AB11" s="79">
        <v>66.67</v>
      </c>
      <c r="AC11" s="98">
        <f>Punteggio!O11 - (3*FantaCulo!Z11/100) + IF(Punteggio!O11=1,(FantaCulo!AB11/100)-1, 0) - IF(Punteggio!O11=0,(FantaCulo!AA11/100), 0)</f>
        <v>0.66670000000000007</v>
      </c>
      <c r="AD11" s="79">
        <v>0</v>
      </c>
      <c r="AE11" s="79">
        <v>33.33</v>
      </c>
      <c r="AF11" s="79">
        <v>66.67</v>
      </c>
      <c r="AG11" s="98">
        <f>Punteggio!Q11 - (3*FantaCulo!AD11/100) + IF(Punteggio!Q11=1,(FantaCulo!AF11/100)-1, 0) - IF(Punteggio!Q11=0,(FantaCulo!AE11/100), 0)</f>
        <v>-0.33329999999999999</v>
      </c>
      <c r="AH11" s="79">
        <v>88.88</v>
      </c>
      <c r="AI11" s="79">
        <v>0</v>
      </c>
      <c r="AJ11" s="79">
        <v>11.12</v>
      </c>
      <c r="AK11" s="98">
        <f>Punteggio!S11 - (3*FantaCulo!AH11/100) + IF(Punteggio!S11=1,(FantaCulo!AJ11/100)-1, 0) - IF(Punteggio!S11=0,(FantaCulo!AI11/100), 0)</f>
        <v>-2.6663999999999999</v>
      </c>
      <c r="AL11" s="79">
        <v>0</v>
      </c>
      <c r="AM11" s="79">
        <v>33.33</v>
      </c>
      <c r="AN11" s="79">
        <v>66.67</v>
      </c>
      <c r="AO11" s="98">
        <f>Punteggio!U11 - (3*FantaCulo!AL11/100) + IF(Punteggio!U11=1,(FantaCulo!AN11/100)-1, 0) - IF(Punteggio!U11=0,(FantaCulo!AM11/100), 0)</f>
        <v>-0.33329999999999999</v>
      </c>
    </row>
    <row r="12" spans="1:41" s="84" customFormat="1" x14ac:dyDescent="0.3">
      <c r="A12" s="86">
        <v>10</v>
      </c>
      <c r="B12" s="80">
        <v>22.22</v>
      </c>
      <c r="C12" s="80">
        <v>22.22</v>
      </c>
      <c r="D12" s="80">
        <v>55.56</v>
      </c>
      <c r="E12" s="81">
        <f>Punteggio!C12 - (3*FantaCulo!B12/100) + IF(Punteggio!C12=1,(FantaCulo!D12/100)-1, 0) - IF(Punteggio!C12=0,(FantaCulo!C12/100), 0)</f>
        <v>-0.88879999999999992</v>
      </c>
      <c r="F12" s="80">
        <v>22.22</v>
      </c>
      <c r="G12" s="80">
        <v>22.22</v>
      </c>
      <c r="H12" s="80">
        <v>55.56</v>
      </c>
      <c r="I12" s="81">
        <f>Punteggio!E12 - (3*FantaCulo!F12/100) + IF(Punteggio!E12=1,(FantaCulo!H12/100)-1, 0) - IF(Punteggio!E12=0,(FantaCulo!G12/100), 0)</f>
        <v>-0.88879999999999992</v>
      </c>
      <c r="J12" s="80">
        <v>22.22</v>
      </c>
      <c r="K12" s="80">
        <v>22.22</v>
      </c>
      <c r="L12" s="80">
        <v>55.56</v>
      </c>
      <c r="M12" s="81">
        <f>Punteggio!G12 - (3*FantaCulo!J12/100) + IF(Punteggio!G12=1,(FantaCulo!L12/100)-1, 0) - IF(Punteggio!G12=0,(FantaCulo!K12/100), 0)</f>
        <v>-0.88879999999999992</v>
      </c>
      <c r="N12" s="80">
        <v>55.55</v>
      </c>
      <c r="O12" s="80">
        <v>22.22</v>
      </c>
      <c r="P12" s="80">
        <v>22.23</v>
      </c>
      <c r="Q12" s="81">
        <f>Punteggio!I12 - (3*FantaCulo!N12/100) + IF(Punteggio!I12=1,(FantaCulo!P12/100)-1, 0) - IF(Punteggio!I12=0,(FantaCulo!O12/100), 0)</f>
        <v>1.3335000000000001</v>
      </c>
      <c r="R12" s="80">
        <v>55.55</v>
      </c>
      <c r="S12" s="80">
        <v>22.22</v>
      </c>
      <c r="T12" s="80">
        <v>22.23</v>
      </c>
      <c r="U12" s="81">
        <f>Punteggio!K12 - (3*FantaCulo!R12/100) + IF(Punteggio!K12=1,(FantaCulo!T12/100)-1, 0) - IF(Punteggio!K12=0,(FantaCulo!S12/100), 0)</f>
        <v>1.3335000000000001</v>
      </c>
      <c r="V12" s="80">
        <v>0</v>
      </c>
      <c r="W12" s="80">
        <v>11.11</v>
      </c>
      <c r="X12" s="80">
        <v>88.89</v>
      </c>
      <c r="Y12" s="81">
        <f>Punteggio!M12 - (3*FantaCulo!V12/100) + IF(Punteggio!M12=1,(FantaCulo!X12/100)-1, 0) - IF(Punteggio!M12=0,(FantaCulo!W12/100), 0)</f>
        <v>-0.11109999999999999</v>
      </c>
      <c r="Z12" s="80">
        <v>0</v>
      </c>
      <c r="AA12" s="80">
        <v>11.11</v>
      </c>
      <c r="AB12" s="80">
        <v>88.89</v>
      </c>
      <c r="AC12" s="81">
        <f>Punteggio!O12 - (3*FantaCulo!Z12/100) + IF(Punteggio!O12=1,(FantaCulo!AB12/100)-1, 0) - IF(Punteggio!O12=0,(FantaCulo!AA12/100), 0)</f>
        <v>-0.11109999999999999</v>
      </c>
      <c r="AD12" s="80">
        <v>55.55</v>
      </c>
      <c r="AE12" s="80">
        <v>22.22</v>
      </c>
      <c r="AF12" s="80">
        <v>22.23</v>
      </c>
      <c r="AG12" s="81">
        <f>Punteggio!Q12 - (3*FantaCulo!AD12/100) + IF(Punteggio!Q12=1,(FantaCulo!AF12/100)-1, 0) - IF(Punteggio!Q12=0,(FantaCulo!AE12/100), 0)</f>
        <v>1.3335000000000001</v>
      </c>
      <c r="AH12" s="80">
        <v>88.88</v>
      </c>
      <c r="AI12" s="80">
        <v>11.12</v>
      </c>
      <c r="AJ12" s="80">
        <v>0</v>
      </c>
      <c r="AK12" s="81">
        <f>Punteggio!S12 - (3*FantaCulo!AH12/100) + IF(Punteggio!S12=1,(FantaCulo!AJ12/100)-1, 0) - IF(Punteggio!S12=0,(FantaCulo!AI12/100), 0)</f>
        <v>0.33360000000000012</v>
      </c>
      <c r="AL12" s="80">
        <v>88.88</v>
      </c>
      <c r="AM12" s="80">
        <v>11.12</v>
      </c>
      <c r="AN12" s="80">
        <v>0</v>
      </c>
      <c r="AO12" s="81">
        <f>Punteggio!U12 - (3*FantaCulo!AL12/100) + IF(Punteggio!U12=1,(FantaCulo!AN12/100)-1, 0) - IF(Punteggio!U12=0,(FantaCulo!AM12/100), 0)</f>
        <v>0.33360000000000012</v>
      </c>
    </row>
    <row r="13" spans="1:41" x14ac:dyDescent="0.3">
      <c r="A13" s="85">
        <v>11</v>
      </c>
      <c r="B13" s="79">
        <v>100</v>
      </c>
      <c r="C13" s="79">
        <v>0</v>
      </c>
      <c r="D13" s="79">
        <v>0</v>
      </c>
      <c r="E13" s="98">
        <f>Punteggio!C13 - (3*FantaCulo!B13/100) + IF(Punteggio!C13=1,(FantaCulo!D13/100)-1, 0) - IF(Punteggio!C13=0,(FantaCulo!C13/100), 0)</f>
        <v>0</v>
      </c>
      <c r="F13" s="79">
        <v>22.22</v>
      </c>
      <c r="G13" s="79">
        <v>33.33</v>
      </c>
      <c r="H13" s="79">
        <v>44.45</v>
      </c>
      <c r="I13" s="98">
        <f>Punteggio!E13 - (3*FantaCulo!F13/100) + IF(Punteggio!E13=1,(FantaCulo!H13/100)-1, 0) - IF(Punteggio!E13=0,(FantaCulo!G13/100), 0)</f>
        <v>-0.99990000000000001</v>
      </c>
      <c r="J13" s="79">
        <v>0</v>
      </c>
      <c r="K13" s="79">
        <v>11.11</v>
      </c>
      <c r="L13" s="79">
        <v>88.89</v>
      </c>
      <c r="M13" s="98">
        <f>Punteggio!G13 - (3*FantaCulo!J13/100) + IF(Punteggio!G13=1,(FantaCulo!L13/100)-1, 0) - IF(Punteggio!G13=0,(FantaCulo!K13/100), 0)</f>
        <v>-0.11109999999999999</v>
      </c>
      <c r="N13" s="79">
        <v>66.66</v>
      </c>
      <c r="O13" s="79">
        <v>22.22</v>
      </c>
      <c r="P13" s="79">
        <v>11.12</v>
      </c>
      <c r="Q13" s="98">
        <f>Punteggio!I13 - (3*FantaCulo!N13/100) + IF(Punteggio!I13=1,(FantaCulo!P13/100)-1, 0) - IF(Punteggio!I13=0,(FantaCulo!O13/100), 0)</f>
        <v>1.0002000000000002</v>
      </c>
      <c r="R13" s="79">
        <v>22.22</v>
      </c>
      <c r="S13" s="79">
        <v>33.33</v>
      </c>
      <c r="T13" s="79">
        <v>44.45</v>
      </c>
      <c r="U13" s="98">
        <f>Punteggio!K13 - (3*FantaCulo!R13/100) + IF(Punteggio!K13=1,(FantaCulo!T13/100)-1, 0) - IF(Punteggio!K13=0,(FantaCulo!S13/100), 0)</f>
        <v>-0.99990000000000001</v>
      </c>
      <c r="V13" s="79">
        <v>0</v>
      </c>
      <c r="W13" s="79">
        <v>11.11</v>
      </c>
      <c r="X13" s="79">
        <v>88.89</v>
      </c>
      <c r="Y13" s="98">
        <f>Punteggio!M13 - (3*FantaCulo!V13/100) + IF(Punteggio!M13=1,(FantaCulo!X13/100)-1, 0) - IF(Punteggio!M13=0,(FantaCulo!W13/100), 0)</f>
        <v>-0.11109999999999999</v>
      </c>
      <c r="Z13" s="79">
        <v>66.66</v>
      </c>
      <c r="AA13" s="79">
        <v>22.22</v>
      </c>
      <c r="AB13" s="79">
        <v>11.12</v>
      </c>
      <c r="AC13" s="98">
        <f>Punteggio!O13 - (3*FantaCulo!Z13/100) + IF(Punteggio!O13=1,(FantaCulo!AB13/100)-1, 0) - IF(Punteggio!O13=0,(FantaCulo!AA13/100), 0)</f>
        <v>1.0002000000000002</v>
      </c>
      <c r="AD13" s="79">
        <v>22.22</v>
      </c>
      <c r="AE13" s="79">
        <v>33.33</v>
      </c>
      <c r="AF13" s="79">
        <v>44.45</v>
      </c>
      <c r="AG13" s="98">
        <f>Punteggio!Q13 - (3*FantaCulo!AD13/100) + IF(Punteggio!Q13=1,(FantaCulo!AF13/100)-1, 0) - IF(Punteggio!Q13=0,(FantaCulo!AE13/100), 0)</f>
        <v>-0.22209999999999996</v>
      </c>
      <c r="AH13" s="79">
        <v>22.22</v>
      </c>
      <c r="AI13" s="79">
        <v>33.33</v>
      </c>
      <c r="AJ13" s="79">
        <v>44.45</v>
      </c>
      <c r="AK13" s="98">
        <f>Punteggio!S13 - (3*FantaCulo!AH13/100) + IF(Punteggio!S13=1,(FantaCulo!AJ13/100)-1, 0) - IF(Punteggio!S13=0,(FantaCulo!AI13/100), 0)</f>
        <v>-0.22209999999999996</v>
      </c>
      <c r="AL13" s="79">
        <v>66.66</v>
      </c>
      <c r="AM13" s="79">
        <v>22.22</v>
      </c>
      <c r="AN13" s="79">
        <v>11.12</v>
      </c>
      <c r="AO13" s="98">
        <f>Punteggio!U13 - (3*FantaCulo!AL13/100) + IF(Punteggio!U13=1,(FantaCulo!AN13/100)-1, 0) - IF(Punteggio!U13=0,(FantaCulo!AM13/100), 0)</f>
        <v>1.0002000000000002</v>
      </c>
    </row>
    <row r="14" spans="1:41" s="84" customFormat="1" x14ac:dyDescent="0.3">
      <c r="A14" s="86">
        <v>12</v>
      </c>
      <c r="B14" s="80">
        <v>11.11</v>
      </c>
      <c r="C14" s="80">
        <v>44.44</v>
      </c>
      <c r="D14" s="80">
        <v>44.45</v>
      </c>
      <c r="E14" s="81">
        <f>Punteggio!C14 - (3*FantaCulo!B14/100) + IF(Punteggio!C14=1,(FantaCulo!D14/100)-1, 0) - IF(Punteggio!C14=0,(FantaCulo!C14/100), 0)</f>
        <v>-0.77769999999999995</v>
      </c>
      <c r="F14" s="80">
        <v>66.66</v>
      </c>
      <c r="G14" s="80">
        <v>33.340000000000003</v>
      </c>
      <c r="H14" s="80">
        <v>0</v>
      </c>
      <c r="I14" s="81">
        <f>Punteggio!E14 - (3*FantaCulo!F14/100) + IF(Punteggio!E14=1,(FantaCulo!H14/100)-1, 0) - IF(Punteggio!E14=0,(FantaCulo!G14/100), 0)</f>
        <v>1.0002000000000002</v>
      </c>
      <c r="J14" s="80">
        <v>66.66</v>
      </c>
      <c r="K14" s="80">
        <v>33.340000000000003</v>
      </c>
      <c r="L14" s="80">
        <v>0</v>
      </c>
      <c r="M14" s="81">
        <f>Punteggio!G14 - (3*FantaCulo!J14/100) + IF(Punteggio!G14=1,(FantaCulo!L14/100)-1, 0) - IF(Punteggio!G14=0,(FantaCulo!K14/100), 0)</f>
        <v>1.0002000000000002</v>
      </c>
      <c r="N14" s="80">
        <v>11.11</v>
      </c>
      <c r="O14" s="80">
        <v>44.44</v>
      </c>
      <c r="P14" s="80">
        <v>44.45</v>
      </c>
      <c r="Q14" s="81">
        <f>Punteggio!I14 - (3*FantaCulo!N14/100) + IF(Punteggio!I14=1,(FantaCulo!P14/100)-1, 0) - IF(Punteggio!I14=0,(FantaCulo!O14/100), 0)</f>
        <v>0.11120000000000008</v>
      </c>
      <c r="R14" s="80">
        <v>11.11</v>
      </c>
      <c r="S14" s="80">
        <v>44.44</v>
      </c>
      <c r="T14" s="80">
        <v>44.45</v>
      </c>
      <c r="U14" s="81">
        <f>Punteggio!K14 - (3*FantaCulo!R14/100) + IF(Punteggio!K14=1,(FantaCulo!T14/100)-1, 0) - IF(Punteggio!K14=0,(FantaCulo!S14/100), 0)</f>
        <v>0.11120000000000008</v>
      </c>
      <c r="V14" s="80">
        <v>11.11</v>
      </c>
      <c r="W14" s="80">
        <v>44.44</v>
      </c>
      <c r="X14" s="80">
        <v>44.45</v>
      </c>
      <c r="Y14" s="81">
        <f>Punteggio!M14 - (3*FantaCulo!V14/100) + IF(Punteggio!M14=1,(FantaCulo!X14/100)-1, 0) - IF(Punteggio!M14=0,(FantaCulo!W14/100), 0)</f>
        <v>-0.77769999999999995</v>
      </c>
      <c r="Z14" s="80">
        <v>0</v>
      </c>
      <c r="AA14" s="80">
        <v>0</v>
      </c>
      <c r="AB14" s="80">
        <v>100</v>
      </c>
      <c r="AC14" s="81">
        <f>Punteggio!O14 - (3*FantaCulo!Z14/100) + IF(Punteggio!O14=1,(FantaCulo!AB14/100)-1, 0) - IF(Punteggio!O14=0,(FantaCulo!AA14/100), 0)</f>
        <v>0</v>
      </c>
      <c r="AD14" s="80">
        <v>11.11</v>
      </c>
      <c r="AE14" s="80">
        <v>44.44</v>
      </c>
      <c r="AF14" s="80">
        <v>44.45</v>
      </c>
      <c r="AG14" s="81">
        <f>Punteggio!Q14 - (3*FantaCulo!AD14/100) + IF(Punteggio!Q14=1,(FantaCulo!AF14/100)-1, 0) - IF(Punteggio!Q14=0,(FantaCulo!AE14/100), 0)</f>
        <v>2.6667000000000001</v>
      </c>
      <c r="AH14" s="80">
        <v>66.66</v>
      </c>
      <c r="AI14" s="80">
        <v>33.340000000000003</v>
      </c>
      <c r="AJ14" s="80">
        <v>0</v>
      </c>
      <c r="AK14" s="81">
        <f>Punteggio!S14 - (3*FantaCulo!AH14/100) + IF(Punteggio!S14=1,(FantaCulo!AJ14/100)-1, 0) - IF(Punteggio!S14=0,(FantaCulo!AI14/100), 0)</f>
        <v>-1.9997999999999998</v>
      </c>
      <c r="AL14" s="80">
        <v>66.66</v>
      </c>
      <c r="AM14" s="80">
        <v>33.340000000000003</v>
      </c>
      <c r="AN14" s="80">
        <v>0</v>
      </c>
      <c r="AO14" s="81">
        <f>Punteggio!U14 - (3*FantaCulo!AL14/100) + IF(Punteggio!U14=1,(FantaCulo!AN14/100)-1, 0) - IF(Punteggio!U14=0,(FantaCulo!AM14/100), 0)</f>
        <v>-1.9997999999999998</v>
      </c>
    </row>
    <row r="15" spans="1:41" x14ac:dyDescent="0.3">
      <c r="A15" s="85">
        <v>13</v>
      </c>
      <c r="B15" s="79">
        <v>33.33</v>
      </c>
      <c r="C15" s="79">
        <v>22.22</v>
      </c>
      <c r="D15" s="79">
        <v>44.45</v>
      </c>
      <c r="E15" s="98">
        <f>Punteggio!C15 - (3*FantaCulo!B15/100) + IF(Punteggio!C15=1,(FantaCulo!D15/100)-1, 0) - IF(Punteggio!C15=0,(FantaCulo!C15/100), 0)</f>
        <v>-1.2221</v>
      </c>
      <c r="F15" s="79">
        <v>33.33</v>
      </c>
      <c r="G15" s="79">
        <v>22.22</v>
      </c>
      <c r="H15" s="79">
        <v>44.45</v>
      </c>
      <c r="I15" s="98">
        <f>Punteggio!E15 - (3*FantaCulo!F15/100) + IF(Punteggio!E15=1,(FantaCulo!H15/100)-1, 0) - IF(Punteggio!E15=0,(FantaCulo!G15/100), 0)</f>
        <v>-1.2221</v>
      </c>
      <c r="J15" s="79">
        <v>66.66</v>
      </c>
      <c r="K15" s="79">
        <v>11.11</v>
      </c>
      <c r="L15" s="79">
        <v>22.23</v>
      </c>
      <c r="M15" s="98">
        <f>Punteggio!G15 - (3*FantaCulo!J15/100) + IF(Punteggio!G15=1,(FantaCulo!L15/100)-1, 0) - IF(Punteggio!G15=0,(FantaCulo!K15/100), 0)</f>
        <v>1.0002000000000002</v>
      </c>
      <c r="N15" s="79">
        <v>88.88</v>
      </c>
      <c r="O15" s="79">
        <v>11.12</v>
      </c>
      <c r="P15" s="79">
        <v>0</v>
      </c>
      <c r="Q15" s="98">
        <f>Punteggio!I15 - (3*FantaCulo!N15/100) + IF(Punteggio!I15=1,(FantaCulo!P15/100)-1, 0) - IF(Punteggio!I15=0,(FantaCulo!O15/100), 0)</f>
        <v>0.33360000000000012</v>
      </c>
      <c r="R15" s="79">
        <v>11.11</v>
      </c>
      <c r="S15" s="79">
        <v>11.11</v>
      </c>
      <c r="T15" s="79">
        <v>77.78</v>
      </c>
      <c r="U15" s="98">
        <f>Punteggio!K15 - (3*FantaCulo!R15/100) + IF(Punteggio!K15=1,(FantaCulo!T15/100)-1, 0) - IF(Punteggio!K15=0,(FantaCulo!S15/100), 0)</f>
        <v>0.44450000000000012</v>
      </c>
      <c r="V15" s="79">
        <v>33.33</v>
      </c>
      <c r="W15" s="79">
        <v>22.22</v>
      </c>
      <c r="X15" s="79">
        <v>44.45</v>
      </c>
      <c r="Y15" s="98">
        <f>Punteggio!M15 - (3*FantaCulo!V15/100) + IF(Punteggio!M15=1,(FantaCulo!X15/100)-1, 0) - IF(Punteggio!M15=0,(FantaCulo!W15/100), 0)</f>
        <v>-1.2221</v>
      </c>
      <c r="Z15" s="79">
        <v>0</v>
      </c>
      <c r="AA15" s="79">
        <v>0</v>
      </c>
      <c r="AB15" s="79">
        <v>100</v>
      </c>
      <c r="AC15" s="98">
        <f>Punteggio!O15 - (3*FantaCulo!Z15/100) + IF(Punteggio!O15=1,(FantaCulo!AB15/100)-1, 0) - IF(Punteggio!O15=0,(FantaCulo!AA15/100), 0)</f>
        <v>0</v>
      </c>
      <c r="AD15" s="79">
        <v>11.11</v>
      </c>
      <c r="AE15" s="79">
        <v>11.11</v>
      </c>
      <c r="AF15" s="79">
        <v>77.78</v>
      </c>
      <c r="AG15" s="98">
        <f>Punteggio!Q15 - (3*FantaCulo!AD15/100) + IF(Punteggio!Q15=1,(FantaCulo!AF15/100)-1, 0) - IF(Punteggio!Q15=0,(FantaCulo!AE15/100), 0)</f>
        <v>0.44450000000000012</v>
      </c>
      <c r="AH15" s="79">
        <v>88.88</v>
      </c>
      <c r="AI15" s="79">
        <v>11.12</v>
      </c>
      <c r="AJ15" s="79">
        <v>0</v>
      </c>
      <c r="AK15" s="98">
        <f>Punteggio!S15 - (3*FantaCulo!AH15/100) + IF(Punteggio!S15=1,(FantaCulo!AJ15/100)-1, 0) - IF(Punteggio!S15=0,(FantaCulo!AI15/100), 0)</f>
        <v>0.33360000000000012</v>
      </c>
      <c r="AL15" s="79">
        <v>66.66</v>
      </c>
      <c r="AM15" s="79">
        <v>11.11</v>
      </c>
      <c r="AN15" s="79">
        <v>22.23</v>
      </c>
      <c r="AO15" s="98">
        <f>Punteggio!U15 - (3*FantaCulo!AL15/100) + IF(Punteggio!U15=1,(FantaCulo!AN15/100)-1, 0) - IF(Punteggio!U15=0,(FantaCulo!AM15/100), 0)</f>
        <v>1.0002000000000002</v>
      </c>
    </row>
    <row r="16" spans="1:41" s="84" customFormat="1" x14ac:dyDescent="0.3">
      <c r="A16" s="86">
        <v>14</v>
      </c>
      <c r="B16" s="80">
        <v>11.11</v>
      </c>
      <c r="C16" s="80">
        <v>44.44</v>
      </c>
      <c r="D16" s="80">
        <v>44.45</v>
      </c>
      <c r="E16" s="81">
        <f>Punteggio!C16 - (3*FantaCulo!B16/100) + IF(Punteggio!C16=1,(FantaCulo!D16/100)-1, 0) - IF(Punteggio!C16=0,(FantaCulo!C16/100), 0)</f>
        <v>0.11120000000000008</v>
      </c>
      <c r="F16" s="80">
        <v>0</v>
      </c>
      <c r="G16" s="80">
        <v>0</v>
      </c>
      <c r="H16" s="80">
        <v>100</v>
      </c>
      <c r="I16" s="81">
        <f>Punteggio!E16 - (3*FantaCulo!F16/100) + IF(Punteggio!E16=1,(FantaCulo!H16/100)-1, 0) - IF(Punteggio!E16=0,(FantaCulo!G16/100), 0)</f>
        <v>0</v>
      </c>
      <c r="J16" s="80">
        <v>11.11</v>
      </c>
      <c r="K16" s="80">
        <v>44.44</v>
      </c>
      <c r="L16" s="80">
        <v>44.45</v>
      </c>
      <c r="M16" s="81">
        <f>Punteggio!G16 - (3*FantaCulo!J16/100) + IF(Punteggio!G16=1,(FantaCulo!L16/100)-1, 0) - IF(Punteggio!G16=0,(FantaCulo!K16/100), 0)</f>
        <v>0.11120000000000008</v>
      </c>
      <c r="N16" s="80">
        <v>11.11</v>
      </c>
      <c r="O16" s="80">
        <v>44.44</v>
      </c>
      <c r="P16" s="80">
        <v>44.45</v>
      </c>
      <c r="Q16" s="81">
        <f>Punteggio!I16 - (3*FantaCulo!N16/100) + IF(Punteggio!I16=1,(FantaCulo!P16/100)-1, 0) - IF(Punteggio!I16=0,(FantaCulo!O16/100), 0)</f>
        <v>0.11120000000000008</v>
      </c>
      <c r="R16" s="80">
        <v>66.66</v>
      </c>
      <c r="S16" s="80">
        <v>11.11</v>
      </c>
      <c r="T16" s="80">
        <v>22.23</v>
      </c>
      <c r="U16" s="81">
        <f>Punteggio!K16 - (3*FantaCulo!R16/100) + IF(Punteggio!K16=1,(FantaCulo!T16/100)-1, 0) - IF(Punteggio!K16=0,(FantaCulo!S16/100), 0)</f>
        <v>1.0002000000000002</v>
      </c>
      <c r="V16" s="80">
        <v>88.88</v>
      </c>
      <c r="W16" s="80">
        <v>0</v>
      </c>
      <c r="X16" s="80">
        <v>11.12</v>
      </c>
      <c r="Y16" s="81">
        <f>Punteggio!M16 - (3*FantaCulo!V16/100) + IF(Punteggio!M16=1,(FantaCulo!X16/100)-1, 0) - IF(Punteggio!M16=0,(FantaCulo!W16/100), 0)</f>
        <v>0.33360000000000012</v>
      </c>
      <c r="Z16" s="80">
        <v>11.11</v>
      </c>
      <c r="AA16" s="80">
        <v>44.44</v>
      </c>
      <c r="AB16" s="80">
        <v>44.45</v>
      </c>
      <c r="AC16" s="81">
        <f>Punteggio!O16 - (3*FantaCulo!Z16/100) + IF(Punteggio!O16=1,(FantaCulo!AB16/100)-1, 0) - IF(Punteggio!O16=0,(FantaCulo!AA16/100), 0)</f>
        <v>0.11120000000000008</v>
      </c>
      <c r="AD16" s="80">
        <v>100</v>
      </c>
      <c r="AE16" s="80">
        <v>0</v>
      </c>
      <c r="AF16" s="80">
        <v>0</v>
      </c>
      <c r="AG16" s="81">
        <f>Punteggio!Q16 - (3*FantaCulo!AD16/100) + IF(Punteggio!Q16=1,(FantaCulo!AF16/100)-1, 0) - IF(Punteggio!Q16=0,(FantaCulo!AE16/100), 0)</f>
        <v>0</v>
      </c>
      <c r="AH16" s="80">
        <v>11.11</v>
      </c>
      <c r="AI16" s="80">
        <v>44.44</v>
      </c>
      <c r="AJ16" s="80">
        <v>44.45</v>
      </c>
      <c r="AK16" s="81">
        <f>Punteggio!S16 - (3*FantaCulo!AH16/100) + IF(Punteggio!S16=1,(FantaCulo!AJ16/100)-1, 0) - IF(Punteggio!S16=0,(FantaCulo!AI16/100), 0)</f>
        <v>-0.77769999999999995</v>
      </c>
      <c r="AL16" s="80">
        <v>66.66</v>
      </c>
      <c r="AM16" s="80">
        <v>11.11</v>
      </c>
      <c r="AN16" s="80">
        <v>22.23</v>
      </c>
      <c r="AO16" s="81">
        <f>Punteggio!U16 - (3*FantaCulo!AL16/100) + IF(Punteggio!U16=1,(FantaCulo!AN16/100)-1, 0) - IF(Punteggio!U16=0,(FantaCulo!AM16/100), 0)</f>
        <v>-2.1109</v>
      </c>
    </row>
    <row r="17" spans="1:41" x14ac:dyDescent="0.3">
      <c r="A17" s="85">
        <v>15</v>
      </c>
      <c r="B17" s="79">
        <v>33.33</v>
      </c>
      <c r="C17" s="79">
        <v>11.11</v>
      </c>
      <c r="D17" s="79">
        <v>55.56</v>
      </c>
      <c r="E17" s="98">
        <f>Punteggio!C17 - (3*FantaCulo!B17/100) + IF(Punteggio!C17=1,(FantaCulo!D17/100)-1, 0) - IF(Punteggio!C17=0,(FantaCulo!C17/100), 0)</f>
        <v>-1.111</v>
      </c>
      <c r="F17" s="79">
        <v>55.55</v>
      </c>
      <c r="G17" s="79">
        <v>22.22</v>
      </c>
      <c r="H17" s="79">
        <v>22.23</v>
      </c>
      <c r="I17" s="98">
        <f>Punteggio!E17 - (3*FantaCulo!F17/100) + IF(Punteggio!E17=1,(FantaCulo!H17/100)-1, 0) - IF(Punteggio!E17=0,(FantaCulo!G17/100), 0)</f>
        <v>-1.8886999999999998</v>
      </c>
      <c r="J17" s="79">
        <v>100</v>
      </c>
      <c r="K17" s="79">
        <v>0</v>
      </c>
      <c r="L17" s="79">
        <v>0</v>
      </c>
      <c r="M17" s="98">
        <f>Punteggio!G17 - (3*FantaCulo!J17/100) + IF(Punteggio!G17=1,(FantaCulo!L17/100)-1, 0) - IF(Punteggio!G17=0,(FantaCulo!K17/100), 0)</f>
        <v>0</v>
      </c>
      <c r="N17" s="79">
        <v>0</v>
      </c>
      <c r="O17" s="79">
        <v>22.22</v>
      </c>
      <c r="P17" s="79">
        <v>77.78</v>
      </c>
      <c r="Q17" s="98">
        <f>Punteggio!I17 - (3*FantaCulo!N17/100) + IF(Punteggio!I17=1,(FantaCulo!P17/100)-1, 0) - IF(Punteggio!I17=0,(FantaCulo!O17/100), 0)</f>
        <v>0.77780000000000005</v>
      </c>
      <c r="R17" s="79">
        <v>33.33</v>
      </c>
      <c r="S17" s="79">
        <v>11.11</v>
      </c>
      <c r="T17" s="79">
        <v>55.56</v>
      </c>
      <c r="U17" s="98">
        <f>Punteggio!K17 - (3*FantaCulo!R17/100) + IF(Punteggio!K17=1,(FantaCulo!T17/100)-1, 0) - IF(Punteggio!K17=0,(FantaCulo!S17/100), 0)</f>
        <v>-1.111</v>
      </c>
      <c r="V17" s="79">
        <v>0</v>
      </c>
      <c r="W17" s="79">
        <v>22.22</v>
      </c>
      <c r="X17" s="79">
        <v>77.78</v>
      </c>
      <c r="Y17" s="98">
        <f>Punteggio!M17 - (3*FantaCulo!V17/100) + IF(Punteggio!M17=1,(FantaCulo!X17/100)-1, 0) - IF(Punteggio!M17=0,(FantaCulo!W17/100), 0)</f>
        <v>-0.22219999999999998</v>
      </c>
      <c r="Z17" s="79">
        <v>55.55</v>
      </c>
      <c r="AA17" s="79">
        <v>22.22</v>
      </c>
      <c r="AB17" s="79">
        <v>22.23</v>
      </c>
      <c r="AC17" s="98">
        <f>Punteggio!O17 - (3*FantaCulo!Z17/100) + IF(Punteggio!O17=1,(FantaCulo!AB17/100)-1, 0) - IF(Punteggio!O17=0,(FantaCulo!AA17/100), 0)</f>
        <v>1.3335000000000001</v>
      </c>
      <c r="AD17" s="79">
        <v>88.88</v>
      </c>
      <c r="AE17" s="79">
        <v>0</v>
      </c>
      <c r="AF17" s="79">
        <v>11.12</v>
      </c>
      <c r="AG17" s="98">
        <f>Punteggio!Q17 - (3*FantaCulo!AD17/100) + IF(Punteggio!Q17=1,(FantaCulo!AF17/100)-1, 0) - IF(Punteggio!Q17=0,(FantaCulo!AE17/100), 0)</f>
        <v>0.33360000000000012</v>
      </c>
      <c r="AH17" s="79">
        <v>0</v>
      </c>
      <c r="AI17" s="79">
        <v>22.22</v>
      </c>
      <c r="AJ17" s="79">
        <v>77.78</v>
      </c>
      <c r="AK17" s="98">
        <f>Punteggio!S17 - (3*FantaCulo!AH17/100) + IF(Punteggio!S17=1,(FantaCulo!AJ17/100)-1, 0) - IF(Punteggio!S17=0,(FantaCulo!AI17/100), 0)</f>
        <v>0.77780000000000005</v>
      </c>
      <c r="AL17" s="79">
        <v>55.55</v>
      </c>
      <c r="AM17" s="79">
        <v>22.22</v>
      </c>
      <c r="AN17" s="79">
        <v>22.23</v>
      </c>
      <c r="AO17" s="98">
        <f>Punteggio!U17 - (3*FantaCulo!AL17/100) + IF(Punteggio!U17=1,(FantaCulo!AN17/100)-1, 0) - IF(Punteggio!U17=0,(FantaCulo!AM17/100), 0)</f>
        <v>1.3335000000000001</v>
      </c>
    </row>
    <row r="18" spans="1:41" s="84" customFormat="1" x14ac:dyDescent="0.3">
      <c r="A18" s="86">
        <v>16</v>
      </c>
      <c r="B18" s="80">
        <v>0</v>
      </c>
      <c r="C18" s="80">
        <v>44.44</v>
      </c>
      <c r="D18" s="80">
        <v>55.56</v>
      </c>
      <c r="E18" s="81">
        <f>Punteggio!C18 - (3*FantaCulo!B18/100) + IF(Punteggio!C18=1,(FantaCulo!D18/100)-1, 0) - IF(Punteggio!C18=0,(FantaCulo!C18/100), 0)</f>
        <v>-0.44439999999999996</v>
      </c>
      <c r="F18" s="80">
        <v>55.55</v>
      </c>
      <c r="G18" s="80">
        <v>22.22</v>
      </c>
      <c r="H18" s="80">
        <v>22.23</v>
      </c>
      <c r="I18" s="81">
        <f>Punteggio!E18 - (3*FantaCulo!F18/100) + IF(Punteggio!E18=1,(FantaCulo!H18/100)-1, 0) - IF(Punteggio!E18=0,(FantaCulo!G18/100), 0)</f>
        <v>-1.4441999999999999</v>
      </c>
      <c r="J18" s="80">
        <v>0</v>
      </c>
      <c r="K18" s="80">
        <v>44.44</v>
      </c>
      <c r="L18" s="80">
        <v>55.56</v>
      </c>
      <c r="M18" s="81">
        <f>Punteggio!G18 - (3*FantaCulo!J18/100) + IF(Punteggio!G18=1,(FantaCulo!L18/100)-1, 0) - IF(Punteggio!G18=0,(FantaCulo!K18/100), 0)</f>
        <v>-0.44439999999999996</v>
      </c>
      <c r="N18" s="80">
        <v>0</v>
      </c>
      <c r="O18" s="80">
        <v>44.44</v>
      </c>
      <c r="P18" s="80">
        <v>55.56</v>
      </c>
      <c r="Q18" s="81">
        <f>Punteggio!I18 - (3*FantaCulo!N18/100) + IF(Punteggio!I18=1,(FantaCulo!P18/100)-1, 0) - IF(Punteggio!I18=0,(FantaCulo!O18/100), 0)</f>
        <v>0.55559999999999998</v>
      </c>
      <c r="R18" s="80">
        <v>100</v>
      </c>
      <c r="S18" s="80">
        <v>0</v>
      </c>
      <c r="T18" s="80">
        <v>0</v>
      </c>
      <c r="U18" s="81">
        <f>Punteggio!K18 - (3*FantaCulo!R18/100) + IF(Punteggio!K18=1,(FantaCulo!T18/100)-1, 0) - IF(Punteggio!K18=0,(FantaCulo!S18/100), 0)</f>
        <v>0</v>
      </c>
      <c r="V18" s="80">
        <v>0</v>
      </c>
      <c r="W18" s="80">
        <v>44.44</v>
      </c>
      <c r="X18" s="80">
        <v>55.56</v>
      </c>
      <c r="Y18" s="81">
        <f>Punteggio!M18 - (3*FantaCulo!V18/100) + IF(Punteggio!M18=1,(FantaCulo!X18/100)-1, 0) - IF(Punteggio!M18=0,(FantaCulo!W18/100), 0)</f>
        <v>-0.44439999999999996</v>
      </c>
      <c r="Z18" s="80">
        <v>0</v>
      </c>
      <c r="AA18" s="80">
        <v>44.44</v>
      </c>
      <c r="AB18" s="80">
        <v>55.56</v>
      </c>
      <c r="AC18" s="81">
        <f>Punteggio!O18 - (3*FantaCulo!Z18/100) + IF(Punteggio!O18=1,(FantaCulo!AB18/100)-1, 0) - IF(Punteggio!O18=0,(FantaCulo!AA18/100), 0)</f>
        <v>0.55559999999999998</v>
      </c>
      <c r="AD18" s="80">
        <v>88.88</v>
      </c>
      <c r="AE18" s="80">
        <v>0</v>
      </c>
      <c r="AF18" s="80">
        <v>11.12</v>
      </c>
      <c r="AG18" s="81">
        <f>Punteggio!Q18 - (3*FantaCulo!AD18/100) + IF(Punteggio!Q18=1,(FantaCulo!AF18/100)-1, 0) - IF(Punteggio!Q18=0,(FantaCulo!AE18/100), 0)</f>
        <v>0.33360000000000012</v>
      </c>
      <c r="AH18" s="80">
        <v>55.55</v>
      </c>
      <c r="AI18" s="80">
        <v>22.22</v>
      </c>
      <c r="AJ18" s="80">
        <v>22.23</v>
      </c>
      <c r="AK18" s="81">
        <f>Punteggio!S18 - (3*FantaCulo!AH18/100) + IF(Punteggio!S18=1,(FantaCulo!AJ18/100)-1, 0) - IF(Punteggio!S18=0,(FantaCulo!AI18/100), 0)</f>
        <v>-1.4441999999999999</v>
      </c>
      <c r="AL18" s="80">
        <v>55.55</v>
      </c>
      <c r="AM18" s="80">
        <v>22.22</v>
      </c>
      <c r="AN18" s="80">
        <v>22.23</v>
      </c>
      <c r="AO18" s="81">
        <f>Punteggio!U18 - (3*FantaCulo!AL18/100) + IF(Punteggio!U18=1,(FantaCulo!AN18/100)-1, 0) - IF(Punteggio!U18=0,(FantaCulo!AM18/100), 0)</f>
        <v>1.3335000000000001</v>
      </c>
    </row>
    <row r="19" spans="1:41" x14ac:dyDescent="0.3">
      <c r="A19" s="85">
        <v>17</v>
      </c>
      <c r="B19" s="79">
        <v>0</v>
      </c>
      <c r="C19" s="79">
        <v>11.11</v>
      </c>
      <c r="D19" s="79">
        <v>88.89</v>
      </c>
      <c r="E19" s="98">
        <f>Punteggio!C19 - (3*FantaCulo!B19/100) + IF(Punteggio!C19=1,(FantaCulo!D19/100)-1, 0) - IF(Punteggio!C19=0,(FantaCulo!C19/100), 0)</f>
        <v>-0.11109999999999999</v>
      </c>
      <c r="F19" s="79">
        <v>77.77</v>
      </c>
      <c r="G19" s="79">
        <v>11.11</v>
      </c>
      <c r="H19" s="79">
        <v>11.12</v>
      </c>
      <c r="I19" s="98">
        <f>Punteggio!E19 - (3*FantaCulo!F19/100) + IF(Punteggio!E19=1,(FantaCulo!H19/100)-1, 0) - IF(Punteggio!E19=0,(FantaCulo!G19/100), 0)</f>
        <v>0.66690000000000005</v>
      </c>
      <c r="J19" s="79">
        <v>22.22</v>
      </c>
      <c r="K19" s="79">
        <v>22.22</v>
      </c>
      <c r="L19" s="79">
        <v>55.56</v>
      </c>
      <c r="M19" s="98">
        <f>Punteggio!G19 - (3*FantaCulo!J19/100) + IF(Punteggio!G19=1,(FantaCulo!L19/100)-1, 0) - IF(Punteggio!G19=0,(FantaCulo!K19/100), 0)</f>
        <v>-0.11099999999999999</v>
      </c>
      <c r="N19" s="79">
        <v>100</v>
      </c>
      <c r="O19" s="79">
        <v>0</v>
      </c>
      <c r="P19" s="79">
        <v>0</v>
      </c>
      <c r="Q19" s="98">
        <f>Punteggio!I19 - (3*FantaCulo!N19/100) + IF(Punteggio!I19=1,(FantaCulo!P19/100)-1, 0) - IF(Punteggio!I19=0,(FantaCulo!O19/100), 0)</f>
        <v>0</v>
      </c>
      <c r="R19" s="79">
        <v>22.22</v>
      </c>
      <c r="S19" s="79">
        <v>22.22</v>
      </c>
      <c r="T19" s="79">
        <v>55.56</v>
      </c>
      <c r="U19" s="98">
        <f>Punteggio!K19 - (3*FantaCulo!R19/100) + IF(Punteggio!K19=1,(FantaCulo!T19/100)-1, 0) - IF(Punteggio!K19=0,(FantaCulo!S19/100), 0)</f>
        <v>2.3334000000000001</v>
      </c>
      <c r="V19" s="79">
        <v>55.55</v>
      </c>
      <c r="W19" s="79">
        <v>11.11</v>
      </c>
      <c r="X19" s="79">
        <v>33.340000000000003</v>
      </c>
      <c r="Y19" s="98">
        <f>Punteggio!M19 - (3*FantaCulo!V19/100) + IF(Punteggio!M19=1,(FantaCulo!X19/100)-1, 0) - IF(Punteggio!M19=0,(FantaCulo!W19/100), 0)</f>
        <v>-1.7775999999999998</v>
      </c>
      <c r="Z19" s="79">
        <v>55.55</v>
      </c>
      <c r="AA19" s="79">
        <v>11.11</v>
      </c>
      <c r="AB19" s="79">
        <v>33.340000000000003</v>
      </c>
      <c r="AC19" s="98">
        <f>Punteggio!O19 - (3*FantaCulo!Z19/100) + IF(Punteggio!O19=1,(FantaCulo!AB19/100)-1, 0) - IF(Punteggio!O19=0,(FantaCulo!AA19/100), 0)</f>
        <v>-1.7775999999999998</v>
      </c>
      <c r="AD19" s="79">
        <v>0</v>
      </c>
      <c r="AE19" s="79">
        <v>11.11</v>
      </c>
      <c r="AF19" s="79">
        <v>88.89</v>
      </c>
      <c r="AG19" s="98">
        <f>Punteggio!Q19 - (3*FantaCulo!AD19/100) + IF(Punteggio!Q19=1,(FantaCulo!AF19/100)-1, 0) - IF(Punteggio!Q19=0,(FantaCulo!AE19/100), 0)</f>
        <v>-0.11109999999999999</v>
      </c>
      <c r="AH19" s="79">
        <v>22.22</v>
      </c>
      <c r="AI19" s="79">
        <v>22.22</v>
      </c>
      <c r="AJ19" s="79">
        <v>55.56</v>
      </c>
      <c r="AK19" s="98">
        <f>Punteggio!S19 - (3*FantaCulo!AH19/100) + IF(Punteggio!S19=1,(FantaCulo!AJ19/100)-1, 0) - IF(Punteggio!S19=0,(FantaCulo!AI19/100), 0)</f>
        <v>-0.11099999999999999</v>
      </c>
      <c r="AL19" s="79">
        <v>77.77</v>
      </c>
      <c r="AM19" s="79">
        <v>11.11</v>
      </c>
      <c r="AN19" s="79">
        <v>11.12</v>
      </c>
      <c r="AO19" s="98">
        <f>Punteggio!U19 - (3*FantaCulo!AL19/100) + IF(Punteggio!U19=1,(FantaCulo!AN19/100)-1, 0) - IF(Punteggio!U19=0,(FantaCulo!AM19/100), 0)</f>
        <v>0.66690000000000005</v>
      </c>
    </row>
    <row r="20" spans="1:41" s="84" customFormat="1" x14ac:dyDescent="0.3">
      <c r="A20" s="86">
        <v>18</v>
      </c>
      <c r="B20" s="80">
        <v>55.55</v>
      </c>
      <c r="C20" s="80">
        <v>22.22</v>
      </c>
      <c r="D20" s="80">
        <v>22.23</v>
      </c>
      <c r="E20" s="81">
        <f>Punteggio!C20 - (3*FantaCulo!B20/100) + IF(Punteggio!C20=1,(FantaCulo!D20/100)-1, 0) - IF(Punteggio!C20=0,(FantaCulo!C20/100), 0)</f>
        <v>1.3335000000000001</v>
      </c>
      <c r="F20" s="80">
        <v>0</v>
      </c>
      <c r="G20" s="80">
        <v>11.11</v>
      </c>
      <c r="H20" s="80">
        <v>88.89</v>
      </c>
      <c r="I20" s="81">
        <f>Punteggio!E20 - (3*FantaCulo!F20/100) + IF(Punteggio!E20=1,(FantaCulo!H20/100)-1, 0) - IF(Punteggio!E20=0,(FantaCulo!G20/100), 0)</f>
        <v>-0.11109999999999999</v>
      </c>
      <c r="J20" s="80">
        <v>22.22</v>
      </c>
      <c r="K20" s="80">
        <v>22.22</v>
      </c>
      <c r="L20" s="80">
        <v>55.56</v>
      </c>
      <c r="M20" s="81">
        <f>Punteggio!G20 - (3*FantaCulo!J20/100) + IF(Punteggio!G20=1,(FantaCulo!L20/100)-1, 0) - IF(Punteggio!G20=0,(FantaCulo!K20/100), 0)</f>
        <v>-0.11099999999999999</v>
      </c>
      <c r="N20" s="80">
        <v>22.22</v>
      </c>
      <c r="O20" s="80">
        <v>22.22</v>
      </c>
      <c r="P20" s="80">
        <v>55.56</v>
      </c>
      <c r="Q20" s="81">
        <f>Punteggio!I20 - (3*FantaCulo!N20/100) + IF(Punteggio!I20=1,(FantaCulo!P20/100)-1, 0) - IF(Punteggio!I20=0,(FantaCulo!O20/100), 0)</f>
        <v>-0.88879999999999992</v>
      </c>
      <c r="R20" s="80">
        <v>100</v>
      </c>
      <c r="S20" s="80">
        <v>0</v>
      </c>
      <c r="T20" s="80">
        <v>0</v>
      </c>
      <c r="U20" s="81">
        <f>Punteggio!K20 - (3*FantaCulo!R20/100) + IF(Punteggio!K20=1,(FantaCulo!T20/100)-1, 0) - IF(Punteggio!K20=0,(FantaCulo!S20/100), 0)</f>
        <v>0</v>
      </c>
      <c r="V20" s="80">
        <v>0</v>
      </c>
      <c r="W20" s="80">
        <v>11.11</v>
      </c>
      <c r="X20" s="80">
        <v>88.89</v>
      </c>
      <c r="Y20" s="81">
        <f>Punteggio!M20 - (3*FantaCulo!V20/100) + IF(Punteggio!M20=1,(FantaCulo!X20/100)-1, 0) - IF(Punteggio!M20=0,(FantaCulo!W20/100), 0)</f>
        <v>-0.11109999999999999</v>
      </c>
      <c r="Z20" s="80">
        <v>22.22</v>
      </c>
      <c r="AA20" s="80">
        <v>22.22</v>
      </c>
      <c r="AB20" s="80">
        <v>55.56</v>
      </c>
      <c r="AC20" s="81">
        <f>Punteggio!O20 - (3*FantaCulo!Z20/100) + IF(Punteggio!O20=1,(FantaCulo!AB20/100)-1, 0) - IF(Punteggio!O20=0,(FantaCulo!AA20/100), 0)</f>
        <v>-0.11099999999999999</v>
      </c>
      <c r="AD20" s="80">
        <v>55.55</v>
      </c>
      <c r="AE20" s="80">
        <v>22.22</v>
      </c>
      <c r="AF20" s="80">
        <v>22.23</v>
      </c>
      <c r="AG20" s="81">
        <f>Punteggio!Q20 - (3*FantaCulo!AD20/100) + IF(Punteggio!Q20=1,(FantaCulo!AF20/100)-1, 0) - IF(Punteggio!Q20=0,(FantaCulo!AE20/100), 0)</f>
        <v>1.3335000000000001</v>
      </c>
      <c r="AH20" s="80">
        <v>55.55</v>
      </c>
      <c r="AI20" s="80">
        <v>22.22</v>
      </c>
      <c r="AJ20" s="80">
        <v>22.23</v>
      </c>
      <c r="AK20" s="81">
        <f>Punteggio!S20 - (3*FantaCulo!AH20/100) + IF(Punteggio!S20=1,(FantaCulo!AJ20/100)-1, 0) - IF(Punteggio!S20=0,(FantaCulo!AI20/100), 0)</f>
        <v>-1.8886999999999998</v>
      </c>
      <c r="AL20" s="80">
        <v>88.88</v>
      </c>
      <c r="AM20" s="80">
        <v>0</v>
      </c>
      <c r="AN20" s="80">
        <v>11.12</v>
      </c>
      <c r="AO20" s="81">
        <f>Punteggio!U20 - (3*FantaCulo!AL20/100) + IF(Punteggio!U20=1,(FantaCulo!AN20/100)-1, 0) - IF(Punteggio!U20=0,(FantaCulo!AM20/100), 0)</f>
        <v>0.33360000000000012</v>
      </c>
    </row>
    <row r="21" spans="1:41" x14ac:dyDescent="0.3">
      <c r="A21" s="85">
        <v>19</v>
      </c>
      <c r="B21" s="79">
        <v>44.44</v>
      </c>
      <c r="C21" s="79">
        <v>33.33</v>
      </c>
      <c r="D21" s="79">
        <v>22.23</v>
      </c>
      <c r="E21" s="98">
        <f>Punteggio!C21 - (3*FantaCulo!B21/100) + IF(Punteggio!C21=1,(FantaCulo!D21/100)-1, 0) - IF(Punteggio!C21=0,(FantaCulo!C21/100), 0)</f>
        <v>-1.6664999999999999</v>
      </c>
      <c r="F21" s="79">
        <v>44.44</v>
      </c>
      <c r="G21" s="79">
        <v>33.33</v>
      </c>
      <c r="H21" s="79">
        <v>22.23</v>
      </c>
      <c r="I21" s="98">
        <f>Punteggio!E21 - (3*FantaCulo!F21/100) + IF(Punteggio!E21=1,(FantaCulo!H21/100)-1, 0) - IF(Punteggio!E21=0,(FantaCulo!G21/100), 0)</f>
        <v>1.6668000000000001</v>
      </c>
      <c r="J21" s="79">
        <v>44.44</v>
      </c>
      <c r="K21" s="79">
        <v>33.33</v>
      </c>
      <c r="L21" s="79">
        <v>22.23</v>
      </c>
      <c r="M21" s="98">
        <f>Punteggio!G21 - (3*FantaCulo!J21/100) + IF(Punteggio!G21=1,(FantaCulo!L21/100)-1, 0) - IF(Punteggio!G21=0,(FantaCulo!K21/100), 0)</f>
        <v>-1.6664999999999999</v>
      </c>
      <c r="N21" s="101">
        <v>88.88</v>
      </c>
      <c r="O21" s="101">
        <v>11.12</v>
      </c>
      <c r="P21" s="101">
        <v>0</v>
      </c>
      <c r="Q21" s="98">
        <f>Punteggio!I21 - (3*FantaCulo!N21/100) + IF(Punteggio!I21=1,(FantaCulo!P21/100)-1, 0) - IF(Punteggio!I21=0,(FantaCulo!O21/100), 0)</f>
        <v>0.33360000000000012</v>
      </c>
      <c r="R21" s="101">
        <v>0</v>
      </c>
      <c r="S21" s="101">
        <v>11.11</v>
      </c>
      <c r="T21" s="101">
        <v>88.89</v>
      </c>
      <c r="U21" s="98">
        <f>Punteggio!K21 - (3*FantaCulo!R21/100) + IF(Punteggio!K21=1,(FantaCulo!T21/100)-1, 0) - IF(Punteggio!K21=0,(FantaCulo!S21/100), 0)</f>
        <v>-0.11109999999999999</v>
      </c>
      <c r="V21" s="101">
        <v>22.22</v>
      </c>
      <c r="W21" s="101">
        <v>11.11</v>
      </c>
      <c r="X21" s="101">
        <v>66.67</v>
      </c>
      <c r="Y21" s="98">
        <f>Punteggio!M21 - (3*FantaCulo!V21/100) + IF(Punteggio!M21=1,(FantaCulo!X21/100)-1, 0) - IF(Punteggio!M21=0,(FantaCulo!W21/100), 0)</f>
        <v>2.3334000000000001</v>
      </c>
      <c r="Z21" s="79">
        <v>44.44</v>
      </c>
      <c r="AA21" s="79">
        <v>33.33</v>
      </c>
      <c r="AB21" s="79">
        <v>22.23</v>
      </c>
      <c r="AC21" s="98">
        <f>Punteggio!O21 - (3*FantaCulo!Z21/100) + IF(Punteggio!O21=1,(FantaCulo!AB21/100)-1, 0) - IF(Punteggio!O21=0,(FantaCulo!AA21/100), 0)</f>
        <v>1.6668000000000001</v>
      </c>
      <c r="AD21" s="101">
        <v>88.88</v>
      </c>
      <c r="AE21" s="101">
        <v>11.12</v>
      </c>
      <c r="AF21" s="101">
        <v>0</v>
      </c>
      <c r="AG21" s="98">
        <f>Punteggio!Q21 - (3*FantaCulo!AD21/100) + IF(Punteggio!Q21=1,(FantaCulo!AF21/100)-1, 0) - IF(Punteggio!Q21=0,(FantaCulo!AE21/100), 0)</f>
        <v>0.33360000000000012</v>
      </c>
      <c r="AH21" s="101">
        <v>0</v>
      </c>
      <c r="AI21" s="101">
        <v>11.11</v>
      </c>
      <c r="AJ21" s="101">
        <v>88.89</v>
      </c>
      <c r="AK21" s="98">
        <f>Punteggio!S21 - (3*FantaCulo!AH21/100) + IF(Punteggio!S21=1,(FantaCulo!AJ21/100)-1, 0) - IF(Punteggio!S21=0,(FantaCulo!AI21/100), 0)</f>
        <v>-0.11109999999999999</v>
      </c>
      <c r="AL21" s="101">
        <v>22.22</v>
      </c>
      <c r="AM21" s="101">
        <v>11.11</v>
      </c>
      <c r="AN21" s="101">
        <v>66.67</v>
      </c>
      <c r="AO21" s="98">
        <f>Punteggio!U21 - (3*FantaCulo!AL21/100) + IF(Punteggio!U21=1,(FantaCulo!AN21/100)-1, 0) - IF(Punteggio!U21=0,(FantaCulo!AM21/100), 0)</f>
        <v>-0.77769999999999995</v>
      </c>
    </row>
    <row r="22" spans="1:41" s="84" customFormat="1" x14ac:dyDescent="0.3">
      <c r="A22" s="86">
        <v>20</v>
      </c>
      <c r="B22" s="80">
        <v>0</v>
      </c>
      <c r="C22" s="80">
        <v>33.33</v>
      </c>
      <c r="D22" s="80">
        <v>66.67</v>
      </c>
      <c r="E22" s="81">
        <f>Punteggio!C22 - (3*FantaCulo!B22/100) + IF(Punteggio!C22=1,(FantaCulo!D22/100)-1, 0) - IF(Punteggio!C22=0,(FantaCulo!C22/100), 0)</f>
        <v>-0.33329999999999999</v>
      </c>
      <c r="F22" s="80">
        <v>100</v>
      </c>
      <c r="G22" s="80">
        <v>0</v>
      </c>
      <c r="H22" s="80">
        <v>0</v>
      </c>
      <c r="I22" s="81">
        <f>Punteggio!E22 - (3*FantaCulo!F22/100) + IF(Punteggio!E22=1,(FantaCulo!H22/100)-1, 0) - IF(Punteggio!E22=0,(FantaCulo!G22/100), 0)</f>
        <v>0</v>
      </c>
      <c r="J22" s="80">
        <v>0</v>
      </c>
      <c r="K22" s="80">
        <v>33.33</v>
      </c>
      <c r="L22" s="80">
        <v>66.67</v>
      </c>
      <c r="M22" s="81">
        <f>Punteggio!G22 - (3*FantaCulo!J22/100) + IF(Punteggio!G22=1,(FantaCulo!L22/100)-1, 0) - IF(Punteggio!G22=0,(FantaCulo!K22/100), 0)</f>
        <v>-0.33329999999999999</v>
      </c>
      <c r="N22" s="80">
        <v>0</v>
      </c>
      <c r="O22" s="80">
        <v>33.33</v>
      </c>
      <c r="P22" s="80">
        <v>66.67</v>
      </c>
      <c r="Q22" s="81">
        <f>Punteggio!I22 - (3*FantaCulo!N22/100) + IF(Punteggio!I22=1,(FantaCulo!P22/100)-1, 0) - IF(Punteggio!I22=0,(FantaCulo!O22/100), 0)</f>
        <v>-0.33329999999999999</v>
      </c>
      <c r="R22" s="80">
        <v>44.44</v>
      </c>
      <c r="S22" s="80">
        <v>0</v>
      </c>
      <c r="T22" s="80">
        <v>55.56</v>
      </c>
      <c r="U22" s="81">
        <f>Punteggio!K22 - (3*FantaCulo!R22/100) + IF(Punteggio!K22=1,(FantaCulo!T22/100)-1, 0) - IF(Punteggio!K22=0,(FantaCulo!S22/100), 0)</f>
        <v>-1.3331999999999999</v>
      </c>
      <c r="V22" s="80">
        <v>55.55</v>
      </c>
      <c r="W22" s="80">
        <v>33.33</v>
      </c>
      <c r="X22" s="80">
        <v>11.12</v>
      </c>
      <c r="Y22" s="81">
        <f>Punteggio!M22 - (3*FantaCulo!V22/100) + IF(Punteggio!M22=1,(FantaCulo!X22/100)-1, 0) - IF(Punteggio!M22=0,(FantaCulo!W22/100), 0)</f>
        <v>1.3335000000000001</v>
      </c>
      <c r="Z22" s="80">
        <v>55.55</v>
      </c>
      <c r="AA22" s="80">
        <v>33.33</v>
      </c>
      <c r="AB22" s="80">
        <v>11.12</v>
      </c>
      <c r="AC22" s="81">
        <f>Punteggio!O22 - (3*FantaCulo!Z22/100) + IF(Punteggio!O22=1,(FantaCulo!AB22/100)-1, 0) - IF(Punteggio!O22=0,(FantaCulo!AA22/100), 0)</f>
        <v>1.3335000000000001</v>
      </c>
      <c r="AD22" s="80">
        <v>0</v>
      </c>
      <c r="AE22" s="80">
        <v>33.33</v>
      </c>
      <c r="AF22" s="80">
        <v>66.67</v>
      </c>
      <c r="AG22" s="81">
        <f>Punteggio!Q22 - (3*FantaCulo!AD22/100) + IF(Punteggio!Q22=1,(FantaCulo!AF22/100)-1, 0) - IF(Punteggio!Q22=0,(FantaCulo!AE22/100), 0)</f>
        <v>-0.33329999999999999</v>
      </c>
      <c r="AH22" s="80">
        <v>55.55</v>
      </c>
      <c r="AI22" s="80">
        <v>33.33</v>
      </c>
      <c r="AJ22" s="80">
        <v>11.12</v>
      </c>
      <c r="AK22" s="81">
        <f>Punteggio!S22 - (3*FantaCulo!AH22/100) + IF(Punteggio!S22=1,(FantaCulo!AJ22/100)-1, 0) - IF(Punteggio!S22=0,(FantaCulo!AI22/100), 0)</f>
        <v>1.3335000000000001</v>
      </c>
      <c r="AL22" s="80">
        <v>55.55</v>
      </c>
      <c r="AM22" s="80">
        <v>33.33</v>
      </c>
      <c r="AN22" s="80">
        <v>11.12</v>
      </c>
      <c r="AO22" s="81">
        <f>Punteggio!U22 - (3*FantaCulo!AL22/100) + IF(Punteggio!U22=1,(FantaCulo!AN22/100)-1, 0) - IF(Punteggio!U22=0,(FantaCulo!AM22/100), 0)</f>
        <v>1.3335000000000001</v>
      </c>
    </row>
    <row r="23" spans="1:41" x14ac:dyDescent="0.3">
      <c r="A23" s="85">
        <v>21</v>
      </c>
      <c r="B23" s="79">
        <v>55.55</v>
      </c>
      <c r="C23" s="79">
        <v>22.22</v>
      </c>
      <c r="D23" s="79">
        <v>22.23</v>
      </c>
      <c r="E23" s="98">
        <f>Punteggio!C23 - (3*FantaCulo!B23/100) + IF(Punteggio!C23=1,(FantaCulo!D23/100)-1, 0) - IF(Punteggio!C23=0,(FantaCulo!C23/100), 0)</f>
        <v>-1.4441999999999999</v>
      </c>
      <c r="F23" s="79">
        <v>22.22</v>
      </c>
      <c r="G23" s="79">
        <v>22.22</v>
      </c>
      <c r="H23" s="79">
        <v>55.56</v>
      </c>
      <c r="I23" s="98">
        <f>Punteggio!E23 - (3*FantaCulo!F23/100) + IF(Punteggio!E23=1,(FantaCulo!H23/100)-1, 0) - IF(Punteggio!E23=0,(FantaCulo!G23/100), 0)</f>
        <v>2.3334000000000001</v>
      </c>
      <c r="J23" s="79">
        <v>55.55</v>
      </c>
      <c r="K23" s="79">
        <v>22.22</v>
      </c>
      <c r="L23" s="79">
        <v>22.23</v>
      </c>
      <c r="M23" s="98">
        <f>Punteggio!G23 - (3*FantaCulo!J23/100) + IF(Punteggio!G23=1,(FantaCulo!L23/100)-1, 0) - IF(Punteggio!G23=0,(FantaCulo!K23/100), 0)</f>
        <v>-1.4441999999999999</v>
      </c>
      <c r="N23" s="79">
        <v>22.22</v>
      </c>
      <c r="O23" s="79">
        <v>22.22</v>
      </c>
      <c r="P23" s="79">
        <v>55.56</v>
      </c>
      <c r="Q23" s="98">
        <f>Punteggio!I23 - (3*FantaCulo!N23/100) + IF(Punteggio!I23=1,(FantaCulo!P23/100)-1, 0) - IF(Punteggio!I23=0,(FantaCulo!O23/100), 0)</f>
        <v>-0.11099999999999999</v>
      </c>
      <c r="R23" s="79">
        <v>22.22</v>
      </c>
      <c r="S23" s="79">
        <v>22.22</v>
      </c>
      <c r="T23" s="79">
        <v>55.56</v>
      </c>
      <c r="U23" s="98">
        <f>Punteggio!K23 - (3*FantaCulo!R23/100) + IF(Punteggio!K23=1,(FantaCulo!T23/100)-1, 0) - IF(Punteggio!K23=0,(FantaCulo!S23/100), 0)</f>
        <v>-0.11099999999999999</v>
      </c>
      <c r="V23" s="79">
        <v>0</v>
      </c>
      <c r="W23" s="79">
        <v>11.11</v>
      </c>
      <c r="X23" s="79">
        <v>88.89</v>
      </c>
      <c r="Y23" s="98">
        <f>Punteggio!M23 - (3*FantaCulo!V23/100) + IF(Punteggio!M23=1,(FantaCulo!X23/100)-1, 0) - IF(Punteggio!M23=0,(FantaCulo!W23/100), 0)</f>
        <v>-0.11109999999999999</v>
      </c>
      <c r="Z23" s="79">
        <v>0</v>
      </c>
      <c r="AA23" s="79">
        <v>11.11</v>
      </c>
      <c r="AB23" s="79">
        <v>88.89</v>
      </c>
      <c r="AC23" s="98">
        <f>Punteggio!O23 - (3*FantaCulo!Z23/100) + IF(Punteggio!O23=1,(FantaCulo!AB23/100)-1, 0) - IF(Punteggio!O23=0,(FantaCulo!AA23/100), 0)</f>
        <v>-0.11109999999999999</v>
      </c>
      <c r="AD23" s="79">
        <v>55.55</v>
      </c>
      <c r="AE23" s="79">
        <v>22.22</v>
      </c>
      <c r="AF23" s="79">
        <v>22.23</v>
      </c>
      <c r="AG23" s="98">
        <f>Punteggio!Q23 - (3*FantaCulo!AD23/100) + IF(Punteggio!Q23=1,(FantaCulo!AF23/100)-1, 0) - IF(Punteggio!Q23=0,(FantaCulo!AE23/100), 0)</f>
        <v>1.3335000000000001</v>
      </c>
      <c r="AH23" s="79">
        <v>88.88</v>
      </c>
      <c r="AI23" s="79">
        <v>0</v>
      </c>
      <c r="AJ23" s="79">
        <v>11.12</v>
      </c>
      <c r="AK23" s="98">
        <f>Punteggio!S23 - (3*FantaCulo!AH23/100) + IF(Punteggio!S23=1,(FantaCulo!AJ23/100)-1, 0) - IF(Punteggio!S23=0,(FantaCulo!AI23/100), 0)</f>
        <v>-2.6663999999999999</v>
      </c>
      <c r="AL23" s="79">
        <v>100</v>
      </c>
      <c r="AM23" s="79">
        <v>0</v>
      </c>
      <c r="AN23" s="79">
        <v>0</v>
      </c>
      <c r="AO23" s="98">
        <f>Punteggio!U23 - (3*FantaCulo!AL23/100) + IF(Punteggio!U23=1,(FantaCulo!AN23/100)-1, 0) - IF(Punteggio!U23=0,(FantaCulo!AM23/100), 0)</f>
        <v>0</v>
      </c>
    </row>
    <row r="24" spans="1:41" s="84" customFormat="1" x14ac:dyDescent="0.3">
      <c r="A24" s="86">
        <v>22</v>
      </c>
      <c r="B24" s="80">
        <v>0</v>
      </c>
      <c r="C24" s="80">
        <v>33.33</v>
      </c>
      <c r="D24" s="80">
        <v>66.67</v>
      </c>
      <c r="E24" s="81">
        <f>Punteggio!C24 - (3*FantaCulo!B24/100) + IF(Punteggio!C24=1,(FantaCulo!D24/100)-1, 0) - IF(Punteggio!C24=0,(FantaCulo!C24/100), 0)</f>
        <v>-0.33329999999999999</v>
      </c>
      <c r="F24" s="80">
        <v>0</v>
      </c>
      <c r="G24" s="80">
        <v>33.33</v>
      </c>
      <c r="H24" s="80">
        <v>66.67</v>
      </c>
      <c r="I24" s="81">
        <f>Punteggio!E24 - (3*FantaCulo!F24/100) + IF(Punteggio!E24=1,(FantaCulo!H24/100)-1, 0) - IF(Punteggio!E24=0,(FantaCulo!G24/100), 0)</f>
        <v>-0.33329999999999999</v>
      </c>
      <c r="J24" s="80">
        <v>0</v>
      </c>
      <c r="K24" s="80">
        <v>33.33</v>
      </c>
      <c r="L24" s="80">
        <v>66.67</v>
      </c>
      <c r="M24" s="81">
        <f>Punteggio!G24 - (3*FantaCulo!J24/100) + IF(Punteggio!G24=1,(FantaCulo!L24/100)-1, 0) - IF(Punteggio!G24=0,(FantaCulo!K24/100), 0)</f>
        <v>-0.33329999999999999</v>
      </c>
      <c r="N24" s="80">
        <v>88.88</v>
      </c>
      <c r="O24" s="80">
        <v>0</v>
      </c>
      <c r="P24" s="80">
        <v>11.12</v>
      </c>
      <c r="Q24" s="81">
        <f>Punteggio!I24 - (3*FantaCulo!N24/100) + IF(Punteggio!I24=1,(FantaCulo!P24/100)-1, 0) - IF(Punteggio!I24=0,(FantaCulo!O24/100), 0)</f>
        <v>0.33360000000000012</v>
      </c>
      <c r="R24" s="80">
        <v>0</v>
      </c>
      <c r="S24" s="80">
        <v>33.33</v>
      </c>
      <c r="T24" s="80">
        <v>66.67</v>
      </c>
      <c r="U24" s="81">
        <f>Punteggio!K24 - (3*FantaCulo!R24/100) + IF(Punteggio!K24=1,(FantaCulo!T24/100)-1, 0) - IF(Punteggio!K24=0,(FantaCulo!S24/100), 0)</f>
        <v>-0.33329999999999999</v>
      </c>
      <c r="V24" s="80">
        <v>44.44</v>
      </c>
      <c r="W24" s="80">
        <v>33.33</v>
      </c>
      <c r="X24" s="80">
        <v>22.23</v>
      </c>
      <c r="Y24" s="81">
        <f>Punteggio!M24 - (3*FantaCulo!V24/100) + IF(Punteggio!M24=1,(FantaCulo!X24/100)-1, 0) - IF(Punteggio!M24=0,(FantaCulo!W24/100), 0)</f>
        <v>1.6668000000000001</v>
      </c>
      <c r="Z24" s="80">
        <v>100</v>
      </c>
      <c r="AA24" s="80">
        <v>0</v>
      </c>
      <c r="AB24" s="80">
        <v>0</v>
      </c>
      <c r="AC24" s="81">
        <f>Punteggio!O24 - (3*FantaCulo!Z24/100) + IF(Punteggio!O24=1,(FantaCulo!AB24/100)-1, 0) - IF(Punteggio!O24=0,(FantaCulo!AA24/100), 0)</f>
        <v>0</v>
      </c>
      <c r="AD24" s="80">
        <v>44.44</v>
      </c>
      <c r="AE24" s="80">
        <v>33.33</v>
      </c>
      <c r="AF24" s="80">
        <v>22.23</v>
      </c>
      <c r="AG24" s="81">
        <f>Punteggio!Q24 - (3*FantaCulo!AD24/100) + IF(Punteggio!Q24=1,(FantaCulo!AF24/100)-1, 0) - IF(Punteggio!Q24=0,(FantaCulo!AE24/100), 0)</f>
        <v>1.6668000000000001</v>
      </c>
      <c r="AH24" s="80">
        <v>44.44</v>
      </c>
      <c r="AI24" s="80">
        <v>33.33</v>
      </c>
      <c r="AJ24" s="80">
        <v>22.23</v>
      </c>
      <c r="AK24" s="81">
        <f>Punteggio!S24 - (3*FantaCulo!AH24/100) + IF(Punteggio!S24=1,(FantaCulo!AJ24/100)-1, 0) - IF(Punteggio!S24=0,(FantaCulo!AI24/100), 0)</f>
        <v>1.6668000000000001</v>
      </c>
      <c r="AL24" s="80">
        <v>44.44</v>
      </c>
      <c r="AM24" s="80">
        <v>33.33</v>
      </c>
      <c r="AN24" s="80">
        <v>22.23</v>
      </c>
      <c r="AO24" s="81">
        <f>Punteggio!U24 - (3*FantaCulo!AL24/100) + IF(Punteggio!U24=1,(FantaCulo!AN24/100)-1, 0) - IF(Punteggio!U24=0,(FantaCulo!AM24/100), 0)</f>
        <v>-1.6664999999999999</v>
      </c>
    </row>
    <row r="25" spans="1:41" x14ac:dyDescent="0.3">
      <c r="A25" s="85">
        <v>23</v>
      </c>
      <c r="B25" s="79">
        <v>0</v>
      </c>
      <c r="C25" s="79">
        <v>11.11</v>
      </c>
      <c r="D25" s="79">
        <v>88.89</v>
      </c>
      <c r="E25" s="98">
        <f>Punteggio!C25 - (3*FantaCulo!B25/100) + IF(Punteggio!C25=1,(FantaCulo!D25/100)-1, 0) - IF(Punteggio!C25=0,(FantaCulo!C25/100), 0)</f>
        <v>-0.11109999999999999</v>
      </c>
      <c r="F25" s="79">
        <v>22.22</v>
      </c>
      <c r="G25" s="79">
        <v>22.22</v>
      </c>
      <c r="H25" s="79">
        <v>55.56</v>
      </c>
      <c r="I25" s="98">
        <f>Punteggio!E25 - (3*FantaCulo!F25/100) + IF(Punteggio!E25=1,(FantaCulo!H25/100)-1, 0) - IF(Punteggio!E25=0,(FantaCulo!G25/100), 0)</f>
        <v>-0.88879999999999992</v>
      </c>
      <c r="J25" s="79">
        <v>55.56</v>
      </c>
      <c r="K25" s="79">
        <v>33.33</v>
      </c>
      <c r="L25" s="79">
        <v>11.12</v>
      </c>
      <c r="M25" s="98">
        <f>Punteggio!G25 - (3*FantaCulo!J25/100) + IF(Punteggio!G25=1,(FantaCulo!L25/100)-1, 0) - IF(Punteggio!G25=0,(FantaCulo!K25/100), 0)</f>
        <v>-1.5556000000000001</v>
      </c>
      <c r="N25" s="79">
        <v>55.56</v>
      </c>
      <c r="O25" s="79">
        <v>33.33</v>
      </c>
      <c r="P25" s="79">
        <v>11.12</v>
      </c>
      <c r="Q25" s="98">
        <f>Punteggio!I25 - (3*FantaCulo!N25/100) + IF(Punteggio!I25=1,(FantaCulo!P25/100)-1, 0) - IF(Punteggio!I25=0,(FantaCulo!O25/100), 0)</f>
        <v>-1.5556000000000001</v>
      </c>
      <c r="R25" s="79">
        <v>100</v>
      </c>
      <c r="S25" s="79">
        <v>0</v>
      </c>
      <c r="T25" s="79">
        <v>0</v>
      </c>
      <c r="U25" s="98">
        <f>Punteggio!K25 - (3*FantaCulo!R25/100) + IF(Punteggio!K25=1,(FantaCulo!T25/100)-1, 0) - IF(Punteggio!K25=0,(FantaCulo!S25/100), 0)</f>
        <v>0</v>
      </c>
      <c r="V25" s="79">
        <v>22.22</v>
      </c>
      <c r="W25" s="79">
        <v>22.22</v>
      </c>
      <c r="X25" s="79">
        <v>55.56</v>
      </c>
      <c r="Y25" s="98">
        <f>Punteggio!M25 - (3*FantaCulo!V25/100) + IF(Punteggio!M25=1,(FantaCulo!X25/100)-1, 0) - IF(Punteggio!M25=0,(FantaCulo!W25/100), 0)</f>
        <v>2.3334000000000001</v>
      </c>
      <c r="Z25" s="79">
        <v>55.56</v>
      </c>
      <c r="AA25" s="79">
        <v>33.33</v>
      </c>
      <c r="AB25" s="79">
        <v>11.12</v>
      </c>
      <c r="AC25" s="98">
        <f>Punteggio!O25 - (3*FantaCulo!Z25/100) + IF(Punteggio!O25=1,(FantaCulo!AB25/100)-1, 0) - IF(Punteggio!O25=0,(FantaCulo!AA25/100), 0)</f>
        <v>1.3331999999999999</v>
      </c>
      <c r="AD25" s="79">
        <v>22.22</v>
      </c>
      <c r="AE25" s="79">
        <v>22.22</v>
      </c>
      <c r="AF25" s="79">
        <v>55.56</v>
      </c>
      <c r="AG25" s="98">
        <f>Punteggio!Q25 - (3*FantaCulo!AD25/100) + IF(Punteggio!Q25=1,(FantaCulo!AF25/100)-1, 0) - IF(Punteggio!Q25=0,(FantaCulo!AE25/100), 0)</f>
        <v>-0.88879999999999992</v>
      </c>
      <c r="AH25" s="79">
        <v>0</v>
      </c>
      <c r="AI25" s="79">
        <v>11.11</v>
      </c>
      <c r="AJ25" s="79">
        <v>88.89</v>
      </c>
      <c r="AK25" s="98">
        <f>Punteggio!S25 - (3*FantaCulo!AH25/100) + IF(Punteggio!S25=1,(FantaCulo!AJ25/100)-1, 0) - IF(Punteggio!S25=0,(FantaCulo!AI25/100), 0)</f>
        <v>-0.11109999999999999</v>
      </c>
      <c r="AL25" s="79">
        <v>55.56</v>
      </c>
      <c r="AM25" s="79">
        <v>33.33</v>
      </c>
      <c r="AN25" s="79">
        <v>11.12</v>
      </c>
      <c r="AO25" s="98">
        <f>Punteggio!U25 - (3*FantaCulo!AL25/100) + IF(Punteggio!U25=1,(FantaCulo!AN25/100)-1, 0) - IF(Punteggio!U25=0,(FantaCulo!AM25/100), 0)</f>
        <v>1.3331999999999999</v>
      </c>
    </row>
    <row r="26" spans="1:41" s="84" customFormat="1" x14ac:dyDescent="0.3">
      <c r="A26" s="86">
        <v>24</v>
      </c>
      <c r="B26" s="80">
        <v>0</v>
      </c>
      <c r="C26" s="80">
        <v>0</v>
      </c>
      <c r="D26" s="80">
        <v>100</v>
      </c>
      <c r="E26" s="81">
        <f>Punteggio!C26 - (3*FantaCulo!B26/100) + IF(Punteggio!C26=1,(FantaCulo!D26/100)-1, 0) - IF(Punteggio!C26=0,(FantaCulo!C26/100), 0)</f>
        <v>0</v>
      </c>
      <c r="F26" s="80">
        <v>100</v>
      </c>
      <c r="G26" s="80">
        <v>0</v>
      </c>
      <c r="H26" s="80">
        <v>0</v>
      </c>
      <c r="I26" s="81">
        <f>Punteggio!E26 - (3*FantaCulo!F26/100) + IF(Punteggio!E26=1,(FantaCulo!H26/100)-1, 0) - IF(Punteggio!E26=0,(FantaCulo!G26/100), 0)</f>
        <v>0</v>
      </c>
      <c r="J26" s="80">
        <v>55.55</v>
      </c>
      <c r="K26" s="80">
        <v>22.22</v>
      </c>
      <c r="L26" s="80">
        <v>22.23</v>
      </c>
      <c r="M26" s="81">
        <f>Punteggio!G26 - (3*FantaCulo!J26/100) + IF(Punteggio!G26=1,(FantaCulo!L26/100)-1, 0) - IF(Punteggio!G26=0,(FantaCulo!K26/100), 0)</f>
        <v>-1.8886999999999998</v>
      </c>
      <c r="N26" s="80">
        <v>55.55</v>
      </c>
      <c r="O26" s="80">
        <v>22.22</v>
      </c>
      <c r="P26" s="80">
        <v>22.23</v>
      </c>
      <c r="Q26" s="81">
        <f>Punteggio!I26 - (3*FantaCulo!N26/100) + IF(Punteggio!I26=1,(FantaCulo!P26/100)-1, 0) - IF(Punteggio!I26=0,(FantaCulo!O26/100), 0)</f>
        <v>1.3335000000000001</v>
      </c>
      <c r="R26" s="80">
        <v>11.11</v>
      </c>
      <c r="S26" s="80">
        <v>33.33</v>
      </c>
      <c r="T26" s="80">
        <v>55.56</v>
      </c>
      <c r="U26" s="81">
        <f>Punteggio!K26 - (3*FantaCulo!R26/100) + IF(Punteggio!K26=1,(FantaCulo!T26/100)-1, 0) - IF(Punteggio!K26=0,(FantaCulo!S26/100), 0)</f>
        <v>0.22230000000000005</v>
      </c>
      <c r="V26" s="80">
        <v>88.88</v>
      </c>
      <c r="W26" s="80">
        <v>0</v>
      </c>
      <c r="X26" s="80">
        <v>11.12</v>
      </c>
      <c r="Y26" s="81">
        <f>Punteggio!M26 - (3*FantaCulo!V26/100) + IF(Punteggio!M26=1,(FantaCulo!X26/100)-1, 0) - IF(Punteggio!M26=0,(FantaCulo!W26/100), 0)</f>
        <v>0.33360000000000012</v>
      </c>
      <c r="Z26" s="80">
        <v>55.55</v>
      </c>
      <c r="AA26" s="80">
        <v>22.22</v>
      </c>
      <c r="AB26" s="80">
        <v>22.23</v>
      </c>
      <c r="AC26" s="81">
        <f>Punteggio!O26 - (3*FantaCulo!Z26/100) + IF(Punteggio!O26=1,(FantaCulo!AB26/100)-1, 0) - IF(Punteggio!O26=0,(FantaCulo!AA26/100), 0)</f>
        <v>-1.8886999999999998</v>
      </c>
      <c r="AD26" s="80">
        <v>11.11</v>
      </c>
      <c r="AE26" s="80">
        <v>33.33</v>
      </c>
      <c r="AF26" s="80">
        <v>55.56</v>
      </c>
      <c r="AG26" s="81">
        <f>Punteggio!Q26 - (3*FantaCulo!AD26/100) + IF(Punteggio!Q26=1,(FantaCulo!AF26/100)-1, 0) - IF(Punteggio!Q26=0,(FantaCulo!AE26/100), 0)</f>
        <v>2.6667000000000001</v>
      </c>
      <c r="AH26" s="80">
        <v>11.11</v>
      </c>
      <c r="AI26" s="80">
        <v>33.33</v>
      </c>
      <c r="AJ26" s="80">
        <v>55.56</v>
      </c>
      <c r="AK26" s="81">
        <f>Punteggio!S26 - (3*FantaCulo!AH26/100) + IF(Punteggio!S26=1,(FantaCulo!AJ26/100)-1, 0) - IF(Punteggio!S26=0,(FantaCulo!AI26/100), 0)</f>
        <v>-0.66659999999999997</v>
      </c>
      <c r="AL26" s="80">
        <v>11.11</v>
      </c>
      <c r="AM26" s="80">
        <v>33.33</v>
      </c>
      <c r="AN26" s="80">
        <v>55.56</v>
      </c>
      <c r="AO26" s="81">
        <f>Punteggio!U26 - (3*FantaCulo!AL26/100) + IF(Punteggio!U26=1,(FantaCulo!AN26/100)-1, 0) - IF(Punteggio!U26=0,(FantaCulo!AM26/100), 0)</f>
        <v>0.22230000000000005</v>
      </c>
    </row>
    <row r="27" spans="1:41" x14ac:dyDescent="0.3">
      <c r="A27" s="85">
        <v>25</v>
      </c>
      <c r="B27" s="79">
        <v>77.77</v>
      </c>
      <c r="C27" s="79">
        <v>22.23</v>
      </c>
      <c r="D27" s="79">
        <v>0</v>
      </c>
      <c r="E27" s="98">
        <f>Punteggio!C27 - (3*FantaCulo!B27/100) + IF(Punteggio!C27=1,(FantaCulo!D27/100)-1, 0) - IF(Punteggio!C27=0,(FantaCulo!C27/100), 0)</f>
        <v>0.66690000000000005</v>
      </c>
      <c r="F27" s="79">
        <v>0</v>
      </c>
      <c r="G27" s="79">
        <v>11.11</v>
      </c>
      <c r="H27" s="79">
        <v>88.89</v>
      </c>
      <c r="I27" s="98">
        <f>Punteggio!E27 - (3*FantaCulo!F27/100) + IF(Punteggio!E27=1,(FantaCulo!H27/100)-1, 0) - IF(Punteggio!E27=0,(FantaCulo!G27/100), 0)</f>
        <v>-0.11109999999999999</v>
      </c>
      <c r="J27" s="79">
        <v>22.22</v>
      </c>
      <c r="K27" s="79">
        <v>44.44</v>
      </c>
      <c r="L27" s="79">
        <v>33.340000000000003</v>
      </c>
      <c r="M27" s="98">
        <f>Punteggio!G27 - (3*FantaCulo!J27/100) + IF(Punteggio!G27=1,(FantaCulo!L27/100)-1, 0) - IF(Punteggio!G27=0,(FantaCulo!K27/100), 0)</f>
        <v>-0.33319999999999994</v>
      </c>
      <c r="N27" s="79">
        <v>77.77</v>
      </c>
      <c r="O27" s="79">
        <v>22.23</v>
      </c>
      <c r="P27" s="79">
        <v>0</v>
      </c>
      <c r="Q27" s="98">
        <f>Punteggio!I27 - (3*FantaCulo!N27/100) + IF(Punteggio!I27=1,(FantaCulo!P27/100)-1, 0) - IF(Punteggio!I27=0,(FantaCulo!O27/100), 0)</f>
        <v>-2.3331</v>
      </c>
      <c r="R27" s="79">
        <v>22.22</v>
      </c>
      <c r="S27" s="79">
        <v>44.44</v>
      </c>
      <c r="T27" s="79">
        <v>33.340000000000003</v>
      </c>
      <c r="U27" s="98">
        <f>Punteggio!K27 - (3*FantaCulo!R27/100) + IF(Punteggio!K27=1,(FantaCulo!T27/100)-1, 0) - IF(Punteggio!K27=0,(FantaCulo!S27/100), 0)</f>
        <v>-0.33319999999999994</v>
      </c>
      <c r="V27" s="79">
        <v>22.22</v>
      </c>
      <c r="W27" s="79">
        <v>44.44</v>
      </c>
      <c r="X27" s="79">
        <v>33.340000000000003</v>
      </c>
      <c r="Y27" s="98">
        <f>Punteggio!M27 - (3*FantaCulo!V27/100) + IF(Punteggio!M27=1,(FantaCulo!X27/100)-1, 0) - IF(Punteggio!M27=0,(FantaCulo!W27/100), 0)</f>
        <v>-0.33319999999999994</v>
      </c>
      <c r="Z27" s="79">
        <v>77.77</v>
      </c>
      <c r="AA27" s="79">
        <v>22.23</v>
      </c>
      <c r="AB27" s="79">
        <v>0</v>
      </c>
      <c r="AC27" s="98">
        <f>Punteggio!O27 - (3*FantaCulo!Z27/100) + IF(Punteggio!O27=1,(FantaCulo!AB27/100)-1, 0) - IF(Punteggio!O27=0,(FantaCulo!AA27/100), 0)</f>
        <v>-2.3331</v>
      </c>
      <c r="AD27" s="79">
        <v>22.22</v>
      </c>
      <c r="AE27" s="79">
        <v>44.44</v>
      </c>
      <c r="AF27" s="79">
        <v>33.340000000000003</v>
      </c>
      <c r="AG27" s="98">
        <f>Punteggio!Q27 - (3*FantaCulo!AD27/100) + IF(Punteggio!Q27=1,(FantaCulo!AF27/100)-1, 0) - IF(Punteggio!Q27=0,(FantaCulo!AE27/100), 0)</f>
        <v>-0.33319999999999994</v>
      </c>
      <c r="AH27" s="79">
        <v>22.22</v>
      </c>
      <c r="AI27" s="79">
        <v>44.44</v>
      </c>
      <c r="AJ27" s="79">
        <v>33.340000000000003</v>
      </c>
      <c r="AK27" s="98">
        <f>Punteggio!S27 - (3*FantaCulo!AH27/100) + IF(Punteggio!S27=1,(FantaCulo!AJ27/100)-1, 0) - IF(Punteggio!S27=0,(FantaCulo!AI27/100), 0)</f>
        <v>2.3334000000000001</v>
      </c>
      <c r="AL27" s="79">
        <v>0</v>
      </c>
      <c r="AM27" s="79">
        <v>11.11</v>
      </c>
      <c r="AN27" s="79">
        <v>88.89</v>
      </c>
      <c r="AO27" s="98">
        <f>Punteggio!U27 - (3*FantaCulo!AL27/100) + IF(Punteggio!U27=1,(FantaCulo!AN27/100)-1, 0) - IF(Punteggio!U27=0,(FantaCulo!AM27/100), 0)</f>
        <v>-0.11109999999999999</v>
      </c>
    </row>
    <row r="28" spans="1:41" s="84" customFormat="1" x14ac:dyDescent="0.3">
      <c r="A28" s="86">
        <v>26</v>
      </c>
      <c r="B28" s="80">
        <v>77.77</v>
      </c>
      <c r="C28" s="80">
        <v>11.11</v>
      </c>
      <c r="D28" s="80">
        <v>11.12</v>
      </c>
      <c r="E28" s="81">
        <f>Punteggio!C28 - (3*FantaCulo!B28/100) + IF(Punteggio!C28=1,(FantaCulo!D28/100)-1, 0) - IF(Punteggio!C28=0,(FantaCulo!C28/100), 0)</f>
        <v>0.66690000000000005</v>
      </c>
      <c r="F28" s="80">
        <v>0</v>
      </c>
      <c r="G28" s="80">
        <v>22.22</v>
      </c>
      <c r="H28" s="80">
        <v>77.78</v>
      </c>
      <c r="I28" s="81">
        <f>Punteggio!E28 - (3*FantaCulo!F28/100) + IF(Punteggio!E28=1,(FantaCulo!H28/100)-1, 0) - IF(Punteggio!E28=0,(FantaCulo!G28/100), 0)</f>
        <v>-0.22219999999999998</v>
      </c>
      <c r="J28" s="80">
        <v>0</v>
      </c>
      <c r="K28" s="80">
        <v>22.22</v>
      </c>
      <c r="L28" s="80">
        <v>77.78</v>
      </c>
      <c r="M28" s="81">
        <f>Punteggio!G28 - (3*FantaCulo!J28/100) + IF(Punteggio!G28=1,(FantaCulo!L28/100)-1, 0) - IF(Punteggio!G28=0,(FantaCulo!K28/100), 0)</f>
        <v>0.77780000000000005</v>
      </c>
      <c r="N28" s="80">
        <v>33.33</v>
      </c>
      <c r="O28" s="80">
        <v>33.33</v>
      </c>
      <c r="P28" s="80">
        <v>33.340000000000003</v>
      </c>
      <c r="Q28" s="81">
        <f>Punteggio!I28 - (3*FantaCulo!N28/100) + IF(Punteggio!I28=1,(FantaCulo!P28/100)-1, 0) - IF(Punteggio!I28=0,(FantaCulo!O28/100), 0)</f>
        <v>-0.66649999999999987</v>
      </c>
      <c r="R28" s="80">
        <v>33.33</v>
      </c>
      <c r="S28" s="80">
        <v>33.33</v>
      </c>
      <c r="T28" s="80">
        <v>33.340000000000003</v>
      </c>
      <c r="U28" s="81">
        <f>Punteggio!K28 - (3*FantaCulo!R28/100) + IF(Punteggio!K28=1,(FantaCulo!T28/100)-1, 0) - IF(Punteggio!K28=0,(FantaCulo!S28/100), 0)</f>
        <v>-1.3331999999999999</v>
      </c>
      <c r="V28" s="80">
        <v>77.77</v>
      </c>
      <c r="W28" s="80">
        <v>11.11</v>
      </c>
      <c r="X28" s="80">
        <v>11.12</v>
      </c>
      <c r="Y28" s="81">
        <f>Punteggio!M28 - (3*FantaCulo!V28/100) + IF(Punteggio!M28=1,(FantaCulo!X28/100)-1, 0) - IF(Punteggio!M28=0,(FantaCulo!W28/100), 0)</f>
        <v>-2.4441999999999999</v>
      </c>
      <c r="Z28" s="80">
        <v>33.33</v>
      </c>
      <c r="AA28" s="80">
        <v>33.33</v>
      </c>
      <c r="AB28" s="80">
        <v>33.340000000000003</v>
      </c>
      <c r="AC28" s="81">
        <f>Punteggio!O28 - (3*FantaCulo!Z28/100) + IF(Punteggio!O28=1,(FantaCulo!AB28/100)-1, 0) - IF(Punteggio!O28=0,(FantaCulo!AA28/100), 0)</f>
        <v>2.0001000000000002</v>
      </c>
      <c r="AD28" s="80">
        <v>33.33</v>
      </c>
      <c r="AE28" s="80">
        <v>33.33</v>
      </c>
      <c r="AF28" s="80">
        <v>33.340000000000003</v>
      </c>
      <c r="AG28" s="81">
        <f>Punteggio!Q28 - (3*FantaCulo!AD28/100) + IF(Punteggio!Q28=1,(FantaCulo!AF28/100)-1, 0) - IF(Punteggio!Q28=0,(FantaCulo!AE28/100), 0)</f>
        <v>-0.66649999999999987</v>
      </c>
      <c r="AH28" s="80">
        <v>0</v>
      </c>
      <c r="AI28" s="80">
        <v>22.22</v>
      </c>
      <c r="AJ28" s="80">
        <v>77.78</v>
      </c>
      <c r="AK28" s="81">
        <f>Punteggio!S28 - (3*FantaCulo!AH28/100) + IF(Punteggio!S28=1,(FantaCulo!AJ28/100)-1, 0) - IF(Punteggio!S28=0,(FantaCulo!AI28/100), 0)</f>
        <v>0.77780000000000005</v>
      </c>
      <c r="AL28" s="80">
        <v>100</v>
      </c>
      <c r="AM28" s="80">
        <v>0</v>
      </c>
      <c r="AN28" s="80">
        <v>0</v>
      </c>
      <c r="AO28" s="81">
        <f>Punteggio!U28 - (3*FantaCulo!AL28/100) + IF(Punteggio!U28=1,(FantaCulo!AN28/100)-1, 0) - IF(Punteggio!U28=0,(FantaCulo!AM28/100), 0)</f>
        <v>0</v>
      </c>
    </row>
    <row r="29" spans="1:41" x14ac:dyDescent="0.3">
      <c r="A29" s="85">
        <v>27</v>
      </c>
      <c r="B29" s="79">
        <v>0</v>
      </c>
      <c r="C29" s="79">
        <v>11.11</v>
      </c>
      <c r="D29" s="79">
        <v>88.89</v>
      </c>
      <c r="E29" s="98">
        <f>Punteggio!C29 - (3*FantaCulo!B29/100) + IF(Punteggio!C29=1,(FantaCulo!D29/100)-1, 0) - IF(Punteggio!C29=0,(FantaCulo!C29/100), 0)</f>
        <v>-0.11109999999999999</v>
      </c>
      <c r="F29" s="79">
        <v>22.22</v>
      </c>
      <c r="G29" s="79">
        <v>22.22</v>
      </c>
      <c r="H29" s="79">
        <v>55.56</v>
      </c>
      <c r="I29" s="98">
        <f>Punteggio!E29 - (3*FantaCulo!F29/100) + IF(Punteggio!E29=1,(FantaCulo!H29/100)-1, 0) - IF(Punteggio!E29=0,(FantaCulo!G29/100), 0)</f>
        <v>-0.88879999999999992</v>
      </c>
      <c r="J29" s="79">
        <v>55.55</v>
      </c>
      <c r="K29" s="79">
        <v>22.22</v>
      </c>
      <c r="L29" s="79">
        <v>22.23</v>
      </c>
      <c r="M29" s="98">
        <f>Punteggio!G29 - (3*FantaCulo!J29/100) + IF(Punteggio!G29=1,(FantaCulo!L29/100)-1, 0) - IF(Punteggio!G29=0,(FantaCulo!K29/100), 0)</f>
        <v>1.3335000000000001</v>
      </c>
      <c r="N29" s="79">
        <v>55.55</v>
      </c>
      <c r="O29" s="79">
        <v>22.22</v>
      </c>
      <c r="P29" s="79">
        <v>22.23</v>
      </c>
      <c r="Q29" s="98">
        <f>Punteggio!I29 - (3*FantaCulo!N29/100) + IF(Punteggio!I29=1,(FantaCulo!P29/100)-1, 0) - IF(Punteggio!I29=0,(FantaCulo!O29/100), 0)</f>
        <v>-1.8886999999999998</v>
      </c>
      <c r="R29" s="79">
        <v>22.22</v>
      </c>
      <c r="S29" s="79">
        <v>22.22</v>
      </c>
      <c r="T29" s="79">
        <v>55.56</v>
      </c>
      <c r="U29" s="98">
        <f>Punteggio!K29 - (3*FantaCulo!R29/100) + IF(Punteggio!K29=1,(FantaCulo!T29/100)-1, 0) - IF(Punteggio!K29=0,(FantaCulo!S29/100), 0)</f>
        <v>-0.11099999999999999</v>
      </c>
      <c r="V29" s="79">
        <v>88.88</v>
      </c>
      <c r="W29" s="79">
        <v>0</v>
      </c>
      <c r="X29" s="79">
        <v>11.12</v>
      </c>
      <c r="Y29" s="98">
        <f>Punteggio!M29 - (3*FantaCulo!V29/100) + IF(Punteggio!M29=1,(FantaCulo!X29/100)-1, 0) - IF(Punteggio!M29=0,(FantaCulo!W29/100), 0)</f>
        <v>0.33360000000000012</v>
      </c>
      <c r="Z29" s="79">
        <v>0</v>
      </c>
      <c r="AA29" s="79">
        <v>11.11</v>
      </c>
      <c r="AB29" s="79">
        <v>88.89</v>
      </c>
      <c r="AC29" s="98">
        <f>Punteggio!O29 - (3*FantaCulo!Z29/100) + IF(Punteggio!O29=1,(FantaCulo!AB29/100)-1, 0) - IF(Punteggio!O29=0,(FantaCulo!AA29/100), 0)</f>
        <v>-0.11109999999999999</v>
      </c>
      <c r="AD29" s="79">
        <v>55.55</v>
      </c>
      <c r="AE29" s="79">
        <v>22.22</v>
      </c>
      <c r="AF29" s="79">
        <v>22.23</v>
      </c>
      <c r="AG29" s="98">
        <f>Punteggio!Q29 - (3*FantaCulo!AD29/100) + IF(Punteggio!Q29=1,(FantaCulo!AF29/100)-1, 0) - IF(Punteggio!Q29=0,(FantaCulo!AE29/100), 0)</f>
        <v>1.3335000000000001</v>
      </c>
      <c r="AH29" s="79">
        <v>22.22</v>
      </c>
      <c r="AI29" s="79">
        <v>22.22</v>
      </c>
      <c r="AJ29" s="79">
        <v>55.56</v>
      </c>
      <c r="AK29" s="98">
        <f>Punteggio!S29 - (3*FantaCulo!AH29/100) + IF(Punteggio!S29=1,(FantaCulo!AJ29/100)-1, 0) - IF(Punteggio!S29=0,(FantaCulo!AI29/100), 0)</f>
        <v>-0.11099999999999999</v>
      </c>
      <c r="AL29" s="79">
        <v>100</v>
      </c>
      <c r="AM29" s="79">
        <v>0</v>
      </c>
      <c r="AN29" s="79">
        <v>0</v>
      </c>
      <c r="AO29" s="98">
        <f>Punteggio!U29 - (3*FantaCulo!AL29/100) + IF(Punteggio!U29=1,(FantaCulo!AN29/100)-1, 0) - IF(Punteggio!U29=0,(FantaCulo!AM29/100), 0)</f>
        <v>0</v>
      </c>
    </row>
    <row r="30" spans="1:41" s="84" customFormat="1" x14ac:dyDescent="0.3">
      <c r="A30" s="86">
        <v>28</v>
      </c>
      <c r="B30" s="80">
        <v>44.44</v>
      </c>
      <c r="C30" s="80">
        <v>44.44</v>
      </c>
      <c r="D30" s="80">
        <v>11.12</v>
      </c>
      <c r="E30" s="81">
        <f>Punteggio!C30 - (3*FantaCulo!B30/100) + IF(Punteggio!C30=1,(FantaCulo!D30/100)-1, 0) - IF(Punteggio!C30=0,(FantaCulo!C30/100), 0)</f>
        <v>-1.222</v>
      </c>
      <c r="F30" s="80">
        <v>11.11</v>
      </c>
      <c r="G30" s="80">
        <v>22.22</v>
      </c>
      <c r="H30" s="80">
        <v>66.67</v>
      </c>
      <c r="I30" s="81">
        <f>Punteggio!E30 - (3*FantaCulo!F30/100) + IF(Punteggio!E30=1,(FantaCulo!H30/100)-1, 0) - IF(Punteggio!E30=0,(FantaCulo!G30/100), 0)</f>
        <v>0.33340000000000014</v>
      </c>
      <c r="J30" s="80">
        <v>44.44</v>
      </c>
      <c r="K30" s="80">
        <v>44.44</v>
      </c>
      <c r="L30" s="80">
        <v>11.12</v>
      </c>
      <c r="M30" s="81">
        <f>Punteggio!G30 - (3*FantaCulo!J30/100) + IF(Punteggio!G30=1,(FantaCulo!L30/100)-1, 0) - IF(Punteggio!G30=0,(FantaCulo!K30/100), 0)</f>
        <v>-1.222</v>
      </c>
      <c r="N30" s="80">
        <v>44.44</v>
      </c>
      <c r="O30" s="80">
        <v>44.44</v>
      </c>
      <c r="P30" s="80">
        <v>11.12</v>
      </c>
      <c r="Q30" s="81">
        <f>Punteggio!I30 - (3*FantaCulo!N30/100) + IF(Punteggio!I30=1,(FantaCulo!P30/100)-1, 0) - IF(Punteggio!I30=0,(FantaCulo!O30/100), 0)</f>
        <v>-1.222</v>
      </c>
      <c r="R30" s="80">
        <v>44.44</v>
      </c>
      <c r="S30" s="80">
        <v>44.44</v>
      </c>
      <c r="T30" s="80">
        <v>11.12</v>
      </c>
      <c r="U30" s="81">
        <f>Punteggio!K30 - (3*FantaCulo!R30/100) + IF(Punteggio!K30=1,(FantaCulo!T30/100)-1, 0) - IF(Punteggio!K30=0,(FantaCulo!S30/100), 0)</f>
        <v>1.6668000000000001</v>
      </c>
      <c r="V30" s="80">
        <v>11.11</v>
      </c>
      <c r="W30" s="80">
        <v>22.22</v>
      </c>
      <c r="X30" s="80">
        <v>66.67</v>
      </c>
      <c r="Y30" s="81">
        <f>Punteggio!M30 - (3*FantaCulo!V30/100) + IF(Punteggio!M30=1,(FantaCulo!X30/100)-1, 0) - IF(Punteggio!M30=0,(FantaCulo!W30/100), 0)</f>
        <v>-0.55549999999999999</v>
      </c>
      <c r="Z30" s="80">
        <v>0</v>
      </c>
      <c r="AA30" s="80">
        <v>0</v>
      </c>
      <c r="AB30" s="80">
        <v>100</v>
      </c>
      <c r="AC30" s="81">
        <f>Punteggio!O30 - (3*FantaCulo!Z30/100) + IF(Punteggio!O30=1,(FantaCulo!AB30/100)-1, 0) - IF(Punteggio!O30=0,(FantaCulo!AA30/100), 0)</f>
        <v>0</v>
      </c>
      <c r="AD30" s="80">
        <v>44.44</v>
      </c>
      <c r="AE30" s="80">
        <v>44.44</v>
      </c>
      <c r="AF30" s="80">
        <v>11.12</v>
      </c>
      <c r="AG30" s="81">
        <f>Punteggio!Q30 - (3*FantaCulo!AD30/100) + IF(Punteggio!Q30=1,(FantaCulo!AF30/100)-1, 0) - IF(Punteggio!Q30=0,(FantaCulo!AE30/100), 0)</f>
        <v>-1.222</v>
      </c>
      <c r="AH30" s="80">
        <v>100</v>
      </c>
      <c r="AI30" s="80">
        <v>0</v>
      </c>
      <c r="AJ30" s="80">
        <v>0</v>
      </c>
      <c r="AK30" s="81">
        <f>Punteggio!S30 - (3*FantaCulo!AH30/100) + IF(Punteggio!S30=1,(FantaCulo!AJ30/100)-1, 0) - IF(Punteggio!S30=0,(FantaCulo!AI30/100), 0)</f>
        <v>0</v>
      </c>
      <c r="AL30" s="80">
        <v>11.11</v>
      </c>
      <c r="AM30" s="80">
        <v>22.22</v>
      </c>
      <c r="AN30" s="80">
        <v>66.67</v>
      </c>
      <c r="AO30" s="81">
        <f>Punteggio!U30 - (3*FantaCulo!AL30/100) + IF(Punteggio!U30=1,(FantaCulo!AN30/100)-1, 0) - IF(Punteggio!U30=0,(FantaCulo!AM30/100), 0)</f>
        <v>0.33340000000000014</v>
      </c>
    </row>
    <row r="31" spans="1:41" x14ac:dyDescent="0.3">
      <c r="A31" s="85">
        <v>29</v>
      </c>
      <c r="B31" s="79">
        <v>33.33</v>
      </c>
      <c r="C31" s="79">
        <v>33.33</v>
      </c>
      <c r="D31" s="79">
        <v>33.340000000000003</v>
      </c>
      <c r="E31" s="98">
        <f>Punteggio!C31 - (3*FantaCulo!B31/100) + IF(Punteggio!C31=1,(FantaCulo!D31/100)-1, 0) - IF(Punteggio!C31=0,(FantaCulo!C31/100), 0)</f>
        <v>-0.66649999999999987</v>
      </c>
      <c r="F31" s="79">
        <v>33.33</v>
      </c>
      <c r="G31" s="79">
        <v>33.33</v>
      </c>
      <c r="H31" s="79">
        <v>33.340000000000003</v>
      </c>
      <c r="I31" s="98">
        <f>Punteggio!E31 - (3*FantaCulo!F31/100) + IF(Punteggio!E31=1,(FantaCulo!H31/100)-1, 0) - IF(Punteggio!E31=0,(FantaCulo!G31/100), 0)</f>
        <v>-0.66649999999999987</v>
      </c>
      <c r="J31" s="79">
        <v>0</v>
      </c>
      <c r="K31" s="79">
        <v>22.22</v>
      </c>
      <c r="L31" s="79">
        <v>77.78</v>
      </c>
      <c r="M31" s="98">
        <f>Punteggio!G31 - (3*FantaCulo!J31/100) + IF(Punteggio!G31=1,(FantaCulo!L31/100)-1, 0) - IF(Punteggio!G31=0,(FantaCulo!K31/100), 0)</f>
        <v>-0.22219999999999998</v>
      </c>
      <c r="N31" s="79">
        <v>0</v>
      </c>
      <c r="O31" s="79">
        <v>22.22</v>
      </c>
      <c r="P31" s="79">
        <v>77.78</v>
      </c>
      <c r="Q31" s="98">
        <f>Punteggio!I31 - (3*FantaCulo!N31/100) + IF(Punteggio!I31=1,(FantaCulo!P31/100)-1, 0) - IF(Punteggio!I31=0,(FantaCulo!O31/100), 0)</f>
        <v>0.77780000000000005</v>
      </c>
      <c r="R31" s="79">
        <v>33.33</v>
      </c>
      <c r="S31" s="79">
        <v>33.33</v>
      </c>
      <c r="T31" s="79">
        <v>33.340000000000003</v>
      </c>
      <c r="U31" s="98">
        <f>Punteggio!K31 - (3*FantaCulo!R31/100) + IF(Punteggio!K31=1,(FantaCulo!T31/100)-1, 0) - IF(Punteggio!K31=0,(FantaCulo!S31/100), 0)</f>
        <v>-1.3331999999999999</v>
      </c>
      <c r="V31" s="79">
        <v>0</v>
      </c>
      <c r="W31" s="79">
        <v>22.22</v>
      </c>
      <c r="X31" s="79">
        <v>77.78</v>
      </c>
      <c r="Y31" s="98">
        <f>Punteggio!M31 - (3*FantaCulo!V31/100) + IF(Punteggio!M31=1,(FantaCulo!X31/100)-1, 0) - IF(Punteggio!M31=0,(FantaCulo!W31/100), 0)</f>
        <v>0.77780000000000005</v>
      </c>
      <c r="Z31" s="79">
        <v>77.77</v>
      </c>
      <c r="AA31" s="79">
        <v>11.11</v>
      </c>
      <c r="AB31" s="79">
        <v>11.12</v>
      </c>
      <c r="AC31" s="98">
        <f>Punteggio!O31 - (3*FantaCulo!Z31/100) + IF(Punteggio!O31=1,(FantaCulo!AB31/100)-1, 0) - IF(Punteggio!O31=0,(FantaCulo!AA31/100), 0)</f>
        <v>0.66690000000000005</v>
      </c>
      <c r="AD31" s="79">
        <v>77.77</v>
      </c>
      <c r="AE31" s="79">
        <v>11.11</v>
      </c>
      <c r="AF31" s="79">
        <v>11.12</v>
      </c>
      <c r="AG31" s="98">
        <f>Punteggio!Q31 - (3*FantaCulo!AD31/100) + IF(Punteggio!Q31=1,(FantaCulo!AF31/100)-1, 0) - IF(Punteggio!Q31=0,(FantaCulo!AE31/100), 0)</f>
        <v>0.66690000000000005</v>
      </c>
      <c r="AH31" s="79">
        <v>33.33</v>
      </c>
      <c r="AI31" s="79">
        <v>33.33</v>
      </c>
      <c r="AJ31" s="79">
        <v>33.340000000000003</v>
      </c>
      <c r="AK31" s="98">
        <f>Punteggio!S31 - (3*FantaCulo!AH31/100) + IF(Punteggio!S31=1,(FantaCulo!AJ31/100)-1, 0) - IF(Punteggio!S31=0,(FantaCulo!AI31/100), 0)</f>
        <v>-1.3331999999999999</v>
      </c>
      <c r="AL31" s="79">
        <v>100</v>
      </c>
      <c r="AM31" s="79">
        <v>0</v>
      </c>
      <c r="AN31" s="79">
        <v>0</v>
      </c>
      <c r="AO31" s="98">
        <f>Punteggio!U31 - (3*FantaCulo!AL31/100) + IF(Punteggio!U31=1,(FantaCulo!AN31/100)-1, 0) - IF(Punteggio!U31=0,(FantaCulo!AM31/100), 0)</f>
        <v>0</v>
      </c>
    </row>
    <row r="32" spans="1:41" s="84" customFormat="1" x14ac:dyDescent="0.3">
      <c r="A32" s="86">
        <v>30</v>
      </c>
      <c r="B32" s="80">
        <v>100</v>
      </c>
      <c r="C32" s="80">
        <v>0</v>
      </c>
      <c r="D32" s="80">
        <v>0</v>
      </c>
      <c r="E32" s="81">
        <f>Punteggio!C32 - (3*FantaCulo!B32/100) + IF(Punteggio!C32=1,(FantaCulo!D32/100)-1, 0) - IF(Punteggio!C32=0,(FantaCulo!C32/100), 0)</f>
        <v>0</v>
      </c>
      <c r="F32" s="80">
        <v>0</v>
      </c>
      <c r="G32" s="80">
        <v>11.11</v>
      </c>
      <c r="H32" s="80">
        <v>88.89</v>
      </c>
      <c r="I32" s="81">
        <f>Punteggio!E32 - (3*FantaCulo!F32/100) + IF(Punteggio!E32=1,(FantaCulo!H32/100)-1, 0) - IF(Punteggio!E32=0,(FantaCulo!G32/100), 0)</f>
        <v>-0.11109999999999999</v>
      </c>
      <c r="J32" s="80">
        <v>22.22</v>
      </c>
      <c r="K32" s="80">
        <v>33.33</v>
      </c>
      <c r="L32" s="80">
        <v>44.45</v>
      </c>
      <c r="M32" s="81">
        <f>Punteggio!G32 - (3*FantaCulo!J32/100) + IF(Punteggio!G32=1,(FantaCulo!L32/100)-1, 0) - IF(Punteggio!G32=0,(FantaCulo!K32/100), 0)</f>
        <v>-0.99990000000000001</v>
      </c>
      <c r="N32" s="80">
        <v>66.66</v>
      </c>
      <c r="O32" s="80">
        <v>0</v>
      </c>
      <c r="P32" s="80">
        <v>33.340000000000003</v>
      </c>
      <c r="Q32" s="81">
        <f>Punteggio!I32 - (3*FantaCulo!N32/100) + IF(Punteggio!I32=1,(FantaCulo!P32/100)-1, 0) - IF(Punteggio!I32=0,(FantaCulo!O32/100), 0)</f>
        <v>1.0002000000000002</v>
      </c>
      <c r="R32" s="80">
        <v>22.22</v>
      </c>
      <c r="S32" s="80">
        <v>33.33</v>
      </c>
      <c r="T32" s="80">
        <v>44.45</v>
      </c>
      <c r="U32" s="81">
        <f>Punteggio!K32 - (3*FantaCulo!R32/100) + IF(Punteggio!K32=1,(FantaCulo!T32/100)-1, 0) - IF(Punteggio!K32=0,(FantaCulo!S32/100), 0)</f>
        <v>-0.99990000000000001</v>
      </c>
      <c r="V32" s="80">
        <v>22.22</v>
      </c>
      <c r="W32" s="80">
        <v>33.33</v>
      </c>
      <c r="X32" s="80">
        <v>44.45</v>
      </c>
      <c r="Y32" s="81">
        <f>Punteggio!M32 - (3*FantaCulo!V32/100) + IF(Punteggio!M32=1,(FantaCulo!X32/100)-1, 0) - IF(Punteggio!M32=0,(FantaCulo!W32/100), 0)</f>
        <v>2.3334000000000001</v>
      </c>
      <c r="Z32" s="80">
        <v>0</v>
      </c>
      <c r="AA32" s="80">
        <v>11.11</v>
      </c>
      <c r="AB32" s="80">
        <v>88.89</v>
      </c>
      <c r="AC32" s="81">
        <f>Punteggio!O32 - (3*FantaCulo!Z32/100) + IF(Punteggio!O32=1,(FantaCulo!AB32/100)-1, 0) - IF(Punteggio!O32=0,(FantaCulo!AA32/100), 0)</f>
        <v>-0.11109999999999999</v>
      </c>
      <c r="AD32" s="80">
        <v>77.77</v>
      </c>
      <c r="AE32" s="80">
        <v>11.11</v>
      </c>
      <c r="AF32" s="80">
        <v>11.12</v>
      </c>
      <c r="AG32" s="81">
        <f>Punteggio!Q32 - (3*FantaCulo!AD32/100) + IF(Punteggio!Q32=1,(FantaCulo!AF32/100)-1, 0) - IF(Punteggio!Q32=0,(FantaCulo!AE32/100), 0)</f>
        <v>0.66690000000000005</v>
      </c>
      <c r="AH32" s="80">
        <v>77.77</v>
      </c>
      <c r="AI32" s="80">
        <v>11.11</v>
      </c>
      <c r="AJ32" s="80">
        <v>11.12</v>
      </c>
      <c r="AK32" s="81">
        <f>Punteggio!S32 - (3*FantaCulo!AH32/100) + IF(Punteggio!S32=1,(FantaCulo!AJ32/100)-1, 0) - IF(Punteggio!S32=0,(FantaCulo!AI32/100), 0)</f>
        <v>0.66690000000000005</v>
      </c>
      <c r="AL32" s="80">
        <v>22.22</v>
      </c>
      <c r="AM32" s="80">
        <v>33.33</v>
      </c>
      <c r="AN32" s="80">
        <v>44.45</v>
      </c>
      <c r="AO32" s="81">
        <f>Punteggio!U32 - (3*FantaCulo!AL32/100) + IF(Punteggio!U32=1,(FantaCulo!AN32/100)-1, 0) - IF(Punteggio!U32=0,(FantaCulo!AM32/100), 0)</f>
        <v>-0.99990000000000001</v>
      </c>
    </row>
    <row r="33" spans="1:41" x14ac:dyDescent="0.3">
      <c r="A33" s="85">
        <v>31</v>
      </c>
      <c r="B33" s="79">
        <v>0</v>
      </c>
      <c r="C33" s="79">
        <v>33.33</v>
      </c>
      <c r="D33" s="79">
        <v>66.67</v>
      </c>
      <c r="E33" s="98">
        <f>Punteggio!C33 - (3*FantaCulo!B33/100) + IF(Punteggio!C33=1,(FantaCulo!D33/100)-1, 0) - IF(Punteggio!C33=0,(FantaCulo!C33/100), 0)</f>
        <v>-0.33329999999999999</v>
      </c>
      <c r="F33" s="79">
        <v>0</v>
      </c>
      <c r="G33" s="79">
        <v>33.33</v>
      </c>
      <c r="H33" s="79">
        <v>66.67</v>
      </c>
      <c r="I33" s="98">
        <f>Punteggio!E33 - (3*FantaCulo!F33/100) + IF(Punteggio!E33=1,(FantaCulo!H33/100)-1, 0) - IF(Punteggio!E33=0,(FantaCulo!G33/100), 0)</f>
        <v>0.66670000000000007</v>
      </c>
      <c r="J33" s="79">
        <v>100</v>
      </c>
      <c r="K33" s="79">
        <v>0</v>
      </c>
      <c r="L33" s="79">
        <v>0</v>
      </c>
      <c r="M33" s="98">
        <f>Punteggio!G33 - (3*FantaCulo!J33/100) + IF(Punteggio!G33=1,(FantaCulo!L33/100)-1, 0) - IF(Punteggio!G33=0,(FantaCulo!K33/100), 0)</f>
        <v>0</v>
      </c>
      <c r="N33" s="79">
        <v>0</v>
      </c>
      <c r="O33" s="79">
        <v>33.33</v>
      </c>
      <c r="P33" s="79">
        <v>66.67</v>
      </c>
      <c r="Q33" s="98">
        <f>Punteggio!I33 - (3*FantaCulo!N33/100) + IF(Punteggio!I33=1,(FantaCulo!P33/100)-1, 0) - IF(Punteggio!I33=0,(FantaCulo!O33/100), 0)</f>
        <v>0.66670000000000007</v>
      </c>
      <c r="R33" s="79">
        <v>66.66</v>
      </c>
      <c r="S33" s="79">
        <v>22.22</v>
      </c>
      <c r="T33" s="79">
        <v>11.12</v>
      </c>
      <c r="U33" s="98">
        <f>Punteggio!K33 - (3*FantaCulo!R33/100) + IF(Punteggio!K33=1,(FantaCulo!T33/100)-1, 0) - IF(Punteggio!K33=0,(FantaCulo!S33/100), 0)</f>
        <v>-1.8885999999999998</v>
      </c>
      <c r="V33" s="79">
        <v>44.44</v>
      </c>
      <c r="W33" s="79">
        <v>0</v>
      </c>
      <c r="X33" s="79">
        <v>55.56</v>
      </c>
      <c r="Y33" s="98">
        <f>Punteggio!M33 - (3*FantaCulo!V33/100) + IF(Punteggio!M33=1,(FantaCulo!X33/100)-1, 0) - IF(Punteggio!M33=0,(FantaCulo!W33/100), 0)</f>
        <v>-1.3331999999999999</v>
      </c>
      <c r="Z33" s="79">
        <v>55.55</v>
      </c>
      <c r="AA33" s="79">
        <v>0</v>
      </c>
      <c r="AB33" s="79">
        <v>44.45</v>
      </c>
      <c r="AC33" s="98">
        <f>Punteggio!O33 - (3*FantaCulo!Z33/100) + IF(Punteggio!O33=1,(FantaCulo!AB33/100)-1, 0) - IF(Punteggio!O33=0,(FantaCulo!AA33/100), 0)</f>
        <v>1.3335000000000001</v>
      </c>
      <c r="AD33" s="79">
        <v>66.66</v>
      </c>
      <c r="AE33" s="79">
        <v>22.22</v>
      </c>
      <c r="AF33" s="79">
        <v>11.12</v>
      </c>
      <c r="AG33" s="98">
        <f>Punteggio!Q33 - (3*FantaCulo!AD33/100) + IF(Punteggio!Q33=1,(FantaCulo!AF33/100)-1, 0) - IF(Punteggio!Q33=0,(FantaCulo!AE33/100), 0)</f>
        <v>-1.8885999999999998</v>
      </c>
      <c r="AH33" s="79">
        <v>66.66</v>
      </c>
      <c r="AI33" s="79">
        <v>22.22</v>
      </c>
      <c r="AJ33" s="79">
        <v>11.12</v>
      </c>
      <c r="AK33" s="98">
        <f>Punteggio!S33 - (3*FantaCulo!AH33/100) + IF(Punteggio!S33=1,(FantaCulo!AJ33/100)-1, 0) - IF(Punteggio!S33=0,(FantaCulo!AI33/100), 0)</f>
        <v>1.0002000000000002</v>
      </c>
      <c r="AL33" s="79">
        <v>0</v>
      </c>
      <c r="AM33" s="79">
        <v>33.33</v>
      </c>
      <c r="AN33" s="79">
        <v>66.67</v>
      </c>
      <c r="AO33" s="98">
        <f>Punteggio!U33 - (3*FantaCulo!AL33/100) + IF(Punteggio!U33=1,(FantaCulo!AN33/100)-1, 0) - IF(Punteggio!U33=0,(FantaCulo!AM33/100), 0)</f>
        <v>-0.33329999999999999</v>
      </c>
    </row>
    <row r="34" spans="1:41" s="84" customFormat="1" x14ac:dyDescent="0.3">
      <c r="A34" s="86">
        <v>32</v>
      </c>
      <c r="B34" s="80">
        <v>0</v>
      </c>
      <c r="C34" s="80">
        <v>11.11</v>
      </c>
      <c r="D34" s="80">
        <v>88.89</v>
      </c>
      <c r="E34" s="81">
        <f>Punteggio!C34 - (3*FantaCulo!B34/100) + IF(Punteggio!C34=1,(FantaCulo!D34/100)-1, 0) - IF(Punteggio!C34=0,(FantaCulo!C34/100), 0)</f>
        <v>-0.11109999999999999</v>
      </c>
      <c r="F34" s="80">
        <v>44.44</v>
      </c>
      <c r="G34" s="80">
        <v>33.33</v>
      </c>
      <c r="H34" s="80">
        <v>22.23</v>
      </c>
      <c r="I34" s="81">
        <f>Punteggio!E34 - (3*FantaCulo!F34/100) + IF(Punteggio!E34=1,(FantaCulo!H34/100)-1, 0) - IF(Punteggio!E34=0,(FantaCulo!G34/100), 0)</f>
        <v>-1.1109</v>
      </c>
      <c r="J34" s="80">
        <v>22.22</v>
      </c>
      <c r="K34" s="80">
        <v>11.11</v>
      </c>
      <c r="L34" s="80">
        <v>66.67</v>
      </c>
      <c r="M34" s="81">
        <f>Punteggio!G34 - (3*FantaCulo!J34/100) + IF(Punteggio!G34=1,(FantaCulo!L34/100)-1, 0) - IF(Punteggio!G34=0,(FantaCulo!K34/100), 0)</f>
        <v>-0.77769999999999995</v>
      </c>
      <c r="N34" s="80">
        <v>88.88</v>
      </c>
      <c r="O34" s="80">
        <v>11.12</v>
      </c>
      <c r="P34" s="80">
        <v>0</v>
      </c>
      <c r="Q34" s="81">
        <f>Punteggio!I34 - (3*FantaCulo!N34/100) + IF(Punteggio!I34=1,(FantaCulo!P34/100)-1, 0) - IF(Punteggio!I34=0,(FantaCulo!O34/100), 0)</f>
        <v>0.33360000000000012</v>
      </c>
      <c r="R34" s="80">
        <v>44.44</v>
      </c>
      <c r="S34" s="80">
        <v>33.33</v>
      </c>
      <c r="T34" s="80">
        <v>22.23</v>
      </c>
      <c r="U34" s="81">
        <f>Punteggio!K34 - (3*FantaCulo!R34/100) + IF(Punteggio!K34=1,(FantaCulo!T34/100)-1, 0) - IF(Punteggio!K34=0,(FantaCulo!S34/100), 0)</f>
        <v>-1.1109</v>
      </c>
      <c r="V34" s="80">
        <v>0</v>
      </c>
      <c r="W34" s="80">
        <v>11.11</v>
      </c>
      <c r="X34" s="80">
        <v>88.89</v>
      </c>
      <c r="Y34" s="81">
        <f>Punteggio!M34 - (3*FantaCulo!V34/100) + IF(Punteggio!M34=1,(FantaCulo!X34/100)-1, 0) - IF(Punteggio!M34=0,(FantaCulo!W34/100), 0)</f>
        <v>-0.11109999999999999</v>
      </c>
      <c r="Z34" s="80">
        <v>22.22</v>
      </c>
      <c r="AA34" s="80">
        <v>11.11</v>
      </c>
      <c r="AB34" s="80">
        <v>66.67</v>
      </c>
      <c r="AC34" s="81">
        <f>Punteggio!O34 - (3*FantaCulo!Z34/100) + IF(Punteggio!O34=1,(FantaCulo!AB34/100)-1, 0) - IF(Punteggio!O34=0,(FantaCulo!AA34/100), 0)</f>
        <v>2.3334000000000001</v>
      </c>
      <c r="AD34" s="80">
        <v>88.88</v>
      </c>
      <c r="AE34" s="80">
        <v>11.12</v>
      </c>
      <c r="AF34" s="80">
        <v>0</v>
      </c>
      <c r="AG34" s="81">
        <f>Punteggio!Q34 - (3*FantaCulo!AD34/100) + IF(Punteggio!Q34=1,(FantaCulo!AF34/100)-1, 0) - IF(Punteggio!Q34=0,(FantaCulo!AE34/100), 0)</f>
        <v>0.33360000000000012</v>
      </c>
      <c r="AH34" s="80">
        <v>44.44</v>
      </c>
      <c r="AI34" s="80">
        <v>33.33</v>
      </c>
      <c r="AJ34" s="80">
        <v>22.23</v>
      </c>
      <c r="AK34" s="81">
        <f>Punteggio!S34 - (3*FantaCulo!AH34/100) + IF(Punteggio!S34=1,(FantaCulo!AJ34/100)-1, 0) - IF(Punteggio!S34=0,(FantaCulo!AI34/100), 0)</f>
        <v>1.6668000000000001</v>
      </c>
      <c r="AL34" s="80">
        <v>44.44</v>
      </c>
      <c r="AM34" s="80">
        <v>33.33</v>
      </c>
      <c r="AN34" s="80">
        <v>22.23</v>
      </c>
      <c r="AO34" s="81">
        <f>Punteggio!U34 - (3*FantaCulo!AL34/100) + IF(Punteggio!U34=1,(FantaCulo!AN34/100)-1, 0) - IF(Punteggio!U34=0,(FantaCulo!AM34/100), 0)</f>
        <v>-1.6664999999999999</v>
      </c>
    </row>
    <row r="35" spans="1:41" x14ac:dyDescent="0.3">
      <c r="A35" s="85">
        <v>33</v>
      </c>
      <c r="B35" s="79">
        <v>55.55</v>
      </c>
      <c r="C35" s="79">
        <v>44.45</v>
      </c>
      <c r="D35" s="79">
        <v>0</v>
      </c>
      <c r="E35" s="98">
        <f>Punteggio!C35 - (3*FantaCulo!B35/100) + IF(Punteggio!C35=1,(FantaCulo!D35/100)-1, 0) - IF(Punteggio!C35=0,(FantaCulo!C35/100), 0)</f>
        <v>-1.6664999999999999</v>
      </c>
      <c r="F35" s="79">
        <v>55.55</v>
      </c>
      <c r="G35" s="79">
        <v>44.45</v>
      </c>
      <c r="H35" s="79">
        <v>0</v>
      </c>
      <c r="I35" s="98">
        <f>Punteggio!E35 - (3*FantaCulo!F35/100) + IF(Punteggio!E35=1,(FantaCulo!H35/100)-1, 0) - IF(Punteggio!E35=0,(FantaCulo!G35/100), 0)</f>
        <v>1.3335000000000001</v>
      </c>
      <c r="J35" s="79">
        <v>11.11</v>
      </c>
      <c r="K35" s="79">
        <v>0</v>
      </c>
      <c r="L35" s="79">
        <v>88.89</v>
      </c>
      <c r="M35" s="98">
        <f>Punteggio!G35 - (3*FantaCulo!J35/100) + IF(Punteggio!G35=1,(FantaCulo!L35/100)-1, 0) - IF(Punteggio!G35=0,(FantaCulo!K35/100), 0)</f>
        <v>-0.33329999999999999</v>
      </c>
      <c r="N35" s="79">
        <v>22.22</v>
      </c>
      <c r="O35" s="79">
        <v>22.22</v>
      </c>
      <c r="P35" s="79">
        <v>55.56</v>
      </c>
      <c r="Q35" s="98">
        <f>Punteggio!I35 - (3*FantaCulo!N35/100) + IF(Punteggio!I35=1,(FantaCulo!P35/100)-1, 0) - IF(Punteggio!I35=0,(FantaCulo!O35/100), 0)</f>
        <v>-0.88879999999999992</v>
      </c>
      <c r="R35" s="79">
        <v>22.22</v>
      </c>
      <c r="S35" s="79">
        <v>22.22</v>
      </c>
      <c r="T35" s="79">
        <v>55.56</v>
      </c>
      <c r="U35" s="98">
        <f>Punteggio!K35 - (3*FantaCulo!R35/100) + IF(Punteggio!K35=1,(FantaCulo!T35/100)-1, 0) - IF(Punteggio!K35=0,(FantaCulo!S35/100), 0)</f>
        <v>-0.88879999999999992</v>
      </c>
      <c r="V35" s="79">
        <v>22.22</v>
      </c>
      <c r="W35" s="79">
        <v>22.22</v>
      </c>
      <c r="X35" s="79">
        <v>55.56</v>
      </c>
      <c r="Y35" s="98">
        <f>Punteggio!M35 - (3*FantaCulo!V35/100) + IF(Punteggio!M35=1,(FantaCulo!X35/100)-1, 0) - IF(Punteggio!M35=0,(FantaCulo!W35/100), 0)</f>
        <v>2.3334000000000001</v>
      </c>
      <c r="Z35" s="79">
        <v>0</v>
      </c>
      <c r="AA35" s="79">
        <v>0</v>
      </c>
      <c r="AB35" s="79">
        <v>100</v>
      </c>
      <c r="AC35" s="98">
        <f>Punteggio!O35 - (3*FantaCulo!Z35/100) + IF(Punteggio!O35=1,(FantaCulo!AB35/100)-1, 0) - IF(Punteggio!O35=0,(FantaCulo!AA35/100), 0)</f>
        <v>0</v>
      </c>
      <c r="AD35" s="79">
        <v>55.55</v>
      </c>
      <c r="AE35" s="79">
        <v>44.45</v>
      </c>
      <c r="AF35" s="79">
        <v>0</v>
      </c>
      <c r="AG35" s="98">
        <f>Punteggio!Q35 - (3*FantaCulo!AD35/100) + IF(Punteggio!Q35=1,(FantaCulo!AF35/100)-1, 0) - IF(Punteggio!Q35=0,(FantaCulo!AE35/100), 0)</f>
        <v>-1.6664999999999999</v>
      </c>
      <c r="AH35" s="79">
        <v>55.55</v>
      </c>
      <c r="AI35" s="79">
        <v>44.45</v>
      </c>
      <c r="AJ35" s="79">
        <v>0</v>
      </c>
      <c r="AK35" s="98">
        <f>Punteggio!S35 - (3*FantaCulo!AH35/100) + IF(Punteggio!S35=1,(FantaCulo!AJ35/100)-1, 0) - IF(Punteggio!S35=0,(FantaCulo!AI35/100), 0)</f>
        <v>1.3335000000000001</v>
      </c>
      <c r="AL35" s="79">
        <v>55.55</v>
      </c>
      <c r="AM35" s="79">
        <v>44.45</v>
      </c>
      <c r="AN35" s="79">
        <v>0</v>
      </c>
      <c r="AO35" s="98">
        <f>Punteggio!U35 - (3*FantaCulo!AL35/100) + IF(Punteggio!U35=1,(FantaCulo!AN35/100)-1, 0) - IF(Punteggio!U35=0,(FantaCulo!AM35/100), 0)</f>
        <v>1.3335000000000001</v>
      </c>
    </row>
    <row r="36" spans="1:41" s="84" customFormat="1" x14ac:dyDescent="0.3">
      <c r="A36" s="86">
        <v>34</v>
      </c>
      <c r="B36" s="80">
        <v>33.33</v>
      </c>
      <c r="C36" s="80">
        <v>55.55</v>
      </c>
      <c r="D36" s="80">
        <v>11.12</v>
      </c>
      <c r="E36" s="81">
        <f>Punteggio!C36 - (3*FantaCulo!B36/100) + IF(Punteggio!C36=1,(FantaCulo!D36/100)-1, 0) - IF(Punteggio!C36=0,(FantaCulo!C36/100), 0)</f>
        <v>-0.88869999999999993</v>
      </c>
      <c r="F36" s="80">
        <v>0</v>
      </c>
      <c r="G36" s="80">
        <v>22.22</v>
      </c>
      <c r="H36" s="80">
        <v>77.78</v>
      </c>
      <c r="I36" s="81">
        <f>Punteggio!E36 - (3*FantaCulo!F36/100) + IF(Punteggio!E36=1,(FantaCulo!H36/100)-1, 0) - IF(Punteggio!E36=0,(FantaCulo!G36/100), 0)</f>
        <v>0.77780000000000005</v>
      </c>
      <c r="J36" s="80">
        <v>33.33</v>
      </c>
      <c r="K36" s="80">
        <v>55.55</v>
      </c>
      <c r="L36" s="80">
        <v>11.12</v>
      </c>
      <c r="M36" s="81">
        <f>Punteggio!G36 - (3*FantaCulo!J36/100) + IF(Punteggio!G36=1,(FantaCulo!L36/100)-1, 0) - IF(Punteggio!G36=0,(FantaCulo!K36/100), 0)</f>
        <v>2.0001000000000002</v>
      </c>
      <c r="N36" s="80">
        <v>33.33</v>
      </c>
      <c r="O36" s="80">
        <v>55.55</v>
      </c>
      <c r="P36" s="80">
        <v>11.12</v>
      </c>
      <c r="Q36" s="81">
        <f>Punteggio!I36 - (3*FantaCulo!N36/100) + IF(Punteggio!I36=1,(FantaCulo!P36/100)-1, 0) - IF(Punteggio!I36=0,(FantaCulo!O36/100), 0)</f>
        <v>-0.88869999999999993</v>
      </c>
      <c r="R36" s="80">
        <v>0</v>
      </c>
      <c r="S36" s="80">
        <v>22.22</v>
      </c>
      <c r="T36" s="80">
        <v>77.78</v>
      </c>
      <c r="U36" s="81">
        <f>Punteggio!K36 - (3*FantaCulo!R36/100) + IF(Punteggio!K36=1,(FantaCulo!T36/100)-1, 0) - IF(Punteggio!K36=0,(FantaCulo!S36/100), 0)</f>
        <v>-0.22219999999999998</v>
      </c>
      <c r="V36" s="80">
        <v>100</v>
      </c>
      <c r="W36" s="80">
        <v>0</v>
      </c>
      <c r="X36" s="80">
        <v>0</v>
      </c>
      <c r="Y36" s="81">
        <f>Punteggio!M36 - (3*FantaCulo!V36/100) + IF(Punteggio!M36=1,(FantaCulo!X36/100)-1, 0) - IF(Punteggio!M36=0,(FantaCulo!W36/100), 0)</f>
        <v>0</v>
      </c>
      <c r="Z36" s="80">
        <v>33.33</v>
      </c>
      <c r="AA36" s="80">
        <v>55.55</v>
      </c>
      <c r="AB36" s="80">
        <v>11.12</v>
      </c>
      <c r="AC36" s="81">
        <f>Punteggio!O36 - (3*FantaCulo!Z36/100) + IF(Punteggio!O36=1,(FantaCulo!AB36/100)-1, 0) - IF(Punteggio!O36=0,(FantaCulo!AA36/100), 0)</f>
        <v>-0.88869999999999993</v>
      </c>
      <c r="AD36" s="80">
        <v>33.33</v>
      </c>
      <c r="AE36" s="80">
        <v>55.55</v>
      </c>
      <c r="AF36" s="80">
        <v>11.12</v>
      </c>
      <c r="AG36" s="81">
        <f>Punteggio!Q36 - (3*FantaCulo!AD36/100) + IF(Punteggio!Q36=1,(FantaCulo!AF36/100)-1, 0) - IF(Punteggio!Q36=0,(FantaCulo!AE36/100), 0)</f>
        <v>-1.5553999999999999</v>
      </c>
      <c r="AH36" s="80">
        <v>0</v>
      </c>
      <c r="AI36" s="80">
        <v>22.22</v>
      </c>
      <c r="AJ36" s="80">
        <v>77.78</v>
      </c>
      <c r="AK36" s="81">
        <f>Punteggio!S36 - (3*FantaCulo!AH36/100) + IF(Punteggio!S36=1,(FantaCulo!AJ36/100)-1, 0) - IF(Punteggio!S36=0,(FantaCulo!AI36/100), 0)</f>
        <v>0.77780000000000005</v>
      </c>
      <c r="AL36" s="80">
        <v>33.33</v>
      </c>
      <c r="AM36" s="80">
        <v>55.55</v>
      </c>
      <c r="AN36" s="80">
        <v>11.12</v>
      </c>
      <c r="AO36" s="81">
        <f>Punteggio!U36 - (3*FantaCulo!AL36/100) + IF(Punteggio!U36=1,(FantaCulo!AN36/100)-1, 0) - IF(Punteggio!U36=0,(FantaCulo!AM36/100), 0)</f>
        <v>-0.88869999999999993</v>
      </c>
    </row>
    <row r="37" spans="1:41" x14ac:dyDescent="0.3">
      <c r="A37" s="85">
        <v>35</v>
      </c>
      <c r="B37" s="79">
        <v>0</v>
      </c>
      <c r="C37" s="79">
        <v>0</v>
      </c>
      <c r="D37" s="79">
        <v>100</v>
      </c>
      <c r="E37" s="98">
        <f>Punteggio!C37 - (3*FantaCulo!B37/100) + IF(Punteggio!C37=1,(FantaCulo!D37/100)-1, 0) - IF(Punteggio!C37=0,(FantaCulo!C37/100), 0)</f>
        <v>0</v>
      </c>
      <c r="F37" s="79">
        <v>44.44</v>
      </c>
      <c r="G37" s="79">
        <v>44.44</v>
      </c>
      <c r="H37" s="79">
        <v>11.12</v>
      </c>
      <c r="I37" s="98">
        <f>Punteggio!E37 - (3*FantaCulo!F37/100) + IF(Punteggio!E37=1,(FantaCulo!H37/100)-1, 0) - IF(Punteggio!E37=0,(FantaCulo!G37/100), 0)</f>
        <v>-1.222</v>
      </c>
      <c r="J37" s="79">
        <v>44.44</v>
      </c>
      <c r="K37" s="79">
        <v>44.44</v>
      </c>
      <c r="L37" s="79">
        <v>11.12</v>
      </c>
      <c r="M37" s="98">
        <f>Punteggio!G37 - (3*FantaCulo!J37/100) + IF(Punteggio!G37=1,(FantaCulo!L37/100)-1, 0) - IF(Punteggio!G37=0,(FantaCulo!K37/100), 0)</f>
        <v>1.6668000000000001</v>
      </c>
      <c r="N37" s="79">
        <v>44.44</v>
      </c>
      <c r="O37" s="79">
        <v>44.44</v>
      </c>
      <c r="P37" s="79">
        <v>11.12</v>
      </c>
      <c r="Q37" s="98">
        <f>Punteggio!I37 - (3*FantaCulo!N37/100) + IF(Punteggio!I37=1,(FantaCulo!P37/100)-1, 0) - IF(Punteggio!I37=0,(FantaCulo!O37/100), 0)</f>
        <v>-1.222</v>
      </c>
      <c r="R37" s="79">
        <v>100</v>
      </c>
      <c r="S37" s="79">
        <v>0</v>
      </c>
      <c r="T37" s="79">
        <v>0</v>
      </c>
      <c r="U37" s="98">
        <f>Punteggio!K37 - (3*FantaCulo!R37/100) + IF(Punteggio!K37=1,(FantaCulo!T37/100)-1, 0) - IF(Punteggio!K37=0,(FantaCulo!S37/100), 0)</f>
        <v>0</v>
      </c>
      <c r="V37" s="79">
        <v>11.11</v>
      </c>
      <c r="W37" s="79">
        <v>22.22</v>
      </c>
      <c r="X37" s="79">
        <v>66.66</v>
      </c>
      <c r="Y37" s="98">
        <f>Punteggio!M37 - (3*FantaCulo!V37/100) + IF(Punteggio!M37=1,(FantaCulo!X37/100)-1, 0) - IF(Punteggio!M37=0,(FantaCulo!W37/100), 0)</f>
        <v>0.33330000000000004</v>
      </c>
      <c r="Z37" s="79">
        <v>44.44</v>
      </c>
      <c r="AA37" s="79">
        <v>44.44</v>
      </c>
      <c r="AB37" s="79">
        <v>11.12</v>
      </c>
      <c r="AC37" s="98">
        <f>Punteggio!O37 - (3*FantaCulo!Z37/100) + IF(Punteggio!O37=1,(FantaCulo!AB37/100)-1, 0) - IF(Punteggio!O37=0,(FantaCulo!AA37/100), 0)</f>
        <v>-1.222</v>
      </c>
      <c r="AD37" s="79">
        <v>44.44</v>
      </c>
      <c r="AE37" s="79">
        <v>44.44</v>
      </c>
      <c r="AF37" s="79">
        <v>11.12</v>
      </c>
      <c r="AG37" s="98">
        <f>Punteggio!Q37 - (3*FantaCulo!AD37/100) + IF(Punteggio!Q37=1,(FantaCulo!AF37/100)-1, 0) - IF(Punteggio!Q37=0,(FantaCulo!AE37/100), 0)</f>
        <v>-1.222</v>
      </c>
      <c r="AH37" s="79">
        <v>11.11</v>
      </c>
      <c r="AI37" s="79">
        <v>22.22</v>
      </c>
      <c r="AJ37" s="79">
        <v>66.66</v>
      </c>
      <c r="AK37" s="98">
        <f>Punteggio!S37 - (3*FantaCulo!AH37/100) + IF(Punteggio!S37=1,(FantaCulo!AJ37/100)-1, 0) - IF(Punteggio!S37=0,(FantaCulo!AI37/100), 0)</f>
        <v>-0.55549999999999999</v>
      </c>
      <c r="AL37" s="79">
        <v>11.11</v>
      </c>
      <c r="AM37" s="79">
        <v>22.22</v>
      </c>
      <c r="AN37" s="79">
        <v>66.66</v>
      </c>
      <c r="AO37" s="98">
        <f>Punteggio!U37 - (3*FantaCulo!AL37/100) + IF(Punteggio!U37=1,(FantaCulo!AN37/100)-1, 0) - IF(Punteggio!U37=0,(FantaCulo!AM37/100), 0)</f>
        <v>0.33330000000000004</v>
      </c>
    </row>
    <row r="38" spans="1:41" s="84" customFormat="1" ht="14.5" thickBot="1" x14ac:dyDescent="0.35">
      <c r="A38" s="86">
        <v>36</v>
      </c>
      <c r="B38" s="88">
        <v>0</v>
      </c>
      <c r="C38" s="88">
        <v>22.22</v>
      </c>
      <c r="D38" s="88">
        <v>77.78</v>
      </c>
      <c r="E38" s="81">
        <f>Punteggio!C38 - (3*FantaCulo!B38/100) + IF(Punteggio!C38=1,(FantaCulo!D38/100)-1, 0) - IF(Punteggio!C38=0,(FantaCulo!C38/100), 0)</f>
        <v>-0.22219999999999998</v>
      </c>
      <c r="F38" s="88">
        <v>0</v>
      </c>
      <c r="G38" s="88">
        <v>22.22</v>
      </c>
      <c r="H38" s="88">
        <v>77.78</v>
      </c>
      <c r="I38" s="81">
        <f>Punteggio!E38 - (3*FantaCulo!F38/100) + IF(Punteggio!E38=1,(FantaCulo!H38/100)-1, 0) - IF(Punteggio!E38=0,(FantaCulo!G38/100), 0)</f>
        <v>-0.22219999999999998</v>
      </c>
      <c r="J38" s="88">
        <v>33.33</v>
      </c>
      <c r="K38" s="88">
        <v>44.44</v>
      </c>
      <c r="L38" s="88">
        <v>22.23</v>
      </c>
      <c r="M38" s="81">
        <f>Punteggio!G38 - (3*FantaCulo!J38/100) + IF(Punteggio!G38=1,(FantaCulo!L38/100)-1, 0) - IF(Punteggio!G38=0,(FantaCulo!K38/100), 0)</f>
        <v>2.0001000000000002</v>
      </c>
      <c r="N38" s="88">
        <v>33.33</v>
      </c>
      <c r="O38" s="88">
        <v>44.44</v>
      </c>
      <c r="P38" s="88">
        <v>22.23</v>
      </c>
      <c r="Q38" s="81">
        <f>Punteggio!I38 - (3*FantaCulo!N38/100) + IF(Punteggio!I38=1,(FantaCulo!P38/100)-1, 0) - IF(Punteggio!I38=0,(FantaCulo!O38/100), 0)</f>
        <v>-0.77759999999999996</v>
      </c>
      <c r="R38" s="88">
        <v>33.33</v>
      </c>
      <c r="S38" s="88">
        <v>44.44</v>
      </c>
      <c r="T38" s="88">
        <v>22.23</v>
      </c>
      <c r="U38" s="81">
        <f>Punteggio!K38 - (3*FantaCulo!R38/100) + IF(Punteggio!K38=1,(FantaCulo!T38/100)-1, 0) - IF(Punteggio!K38=0,(FantaCulo!S38/100), 0)</f>
        <v>-0.77759999999999996</v>
      </c>
      <c r="V38" s="88">
        <v>100</v>
      </c>
      <c r="W38" s="88">
        <v>0</v>
      </c>
      <c r="X38" s="88">
        <v>0</v>
      </c>
      <c r="Y38" s="81">
        <f>Punteggio!M38 - (3*FantaCulo!V38/100) + IF(Punteggio!M38=1,(FantaCulo!X38/100)-1, 0) - IF(Punteggio!M38=0,(FantaCulo!W38/100), 0)</f>
        <v>0</v>
      </c>
      <c r="Z38" s="88">
        <v>0</v>
      </c>
      <c r="AA38" s="88">
        <v>22.22</v>
      </c>
      <c r="AB38" s="88">
        <v>77.78</v>
      </c>
      <c r="AC38" s="81">
        <f>Punteggio!O38 - (3*FantaCulo!Z38/100) + IF(Punteggio!O38=1,(FantaCulo!AB38/100)-1, 0) - IF(Punteggio!O38=0,(FantaCulo!AA38/100), 0)</f>
        <v>-0.22219999999999998</v>
      </c>
      <c r="AD38" s="88">
        <v>88.88</v>
      </c>
      <c r="AE38" s="88">
        <v>0</v>
      </c>
      <c r="AF38" s="88">
        <v>11.12</v>
      </c>
      <c r="AG38" s="81">
        <f>Punteggio!Q38 - (3*FantaCulo!AD38/100) + IF(Punteggio!Q38=1,(FantaCulo!AF38/100)-1, 0) - IF(Punteggio!Q38=0,(FantaCulo!AE38/100), 0)</f>
        <v>0.33360000000000012</v>
      </c>
      <c r="AH38" s="88">
        <v>33.33</v>
      </c>
      <c r="AI38" s="88">
        <v>44.44</v>
      </c>
      <c r="AJ38" s="88">
        <v>22.23</v>
      </c>
      <c r="AK38" s="81">
        <f>Punteggio!S38 - (3*FantaCulo!AH38/100) + IF(Punteggio!S38=1,(FantaCulo!AJ38/100)-1, 0) - IF(Punteggio!S38=0,(FantaCulo!AI38/100), 0)</f>
        <v>-0.77759999999999996</v>
      </c>
      <c r="AL38" s="88">
        <v>33.33</v>
      </c>
      <c r="AM38" s="88">
        <v>44.44</v>
      </c>
      <c r="AN38" s="88">
        <v>22.23</v>
      </c>
      <c r="AO38" s="81">
        <f>Punteggio!U38 - (3*FantaCulo!AL38/100) + IF(Punteggio!U38=1,(FantaCulo!AN38/100)-1, 0) - IF(Punteggio!U38=0,(FantaCulo!AM38/100), 0)</f>
        <v>-0.77759999999999996</v>
      </c>
    </row>
    <row r="39" spans="1:41" ht="14.5" thickBot="1" x14ac:dyDescent="0.35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</row>
    <row r="40" spans="1:41" x14ac:dyDescent="0.3">
      <c r="A40" s="249" t="s">
        <v>284</v>
      </c>
      <c r="B40" s="236">
        <f>SUM(E3:E38)</f>
        <v>-5.3299999999999983</v>
      </c>
      <c r="C40" s="237"/>
      <c r="D40" s="237"/>
      <c r="E40" s="238"/>
      <c r="F40" s="236">
        <f>SUM(I3:I38)</f>
        <v>-3.2182999999999979</v>
      </c>
      <c r="G40" s="237"/>
      <c r="H40" s="237"/>
      <c r="I40" s="238"/>
      <c r="J40" s="236">
        <f>SUM(M3:M38)</f>
        <v>-5.7743000000000002</v>
      </c>
      <c r="K40" s="237"/>
      <c r="L40" s="237"/>
      <c r="M40" s="238"/>
      <c r="N40" s="236">
        <f>SUM(Q3:Q38)</f>
        <v>-2.6614999999999966</v>
      </c>
      <c r="O40" s="237"/>
      <c r="P40" s="237"/>
      <c r="Q40" s="238"/>
      <c r="R40" s="236">
        <f>SUM(U3:U38)</f>
        <v>-4.552299999999998</v>
      </c>
      <c r="S40" s="237"/>
      <c r="T40" s="237"/>
      <c r="U40" s="238"/>
      <c r="V40" s="236">
        <f>SUM(Y3:Y38)</f>
        <v>5.1144000000000025</v>
      </c>
      <c r="W40" s="237"/>
      <c r="X40" s="237"/>
      <c r="Y40" s="238"/>
      <c r="Z40" s="236">
        <f>SUM(AC3:AC38)</f>
        <v>1.6703000000000032</v>
      </c>
      <c r="AA40" s="237"/>
      <c r="AB40" s="237"/>
      <c r="AC40" s="238"/>
      <c r="AD40" s="236">
        <f>SUM(AG3:AG38)</f>
        <v>2.8940000000000028</v>
      </c>
      <c r="AE40" s="237"/>
      <c r="AF40" s="237"/>
      <c r="AG40" s="238"/>
      <c r="AH40" s="236">
        <f>SUM(AK3:AK38)</f>
        <v>0.33780000000000243</v>
      </c>
      <c r="AI40" s="237"/>
      <c r="AJ40" s="237"/>
      <c r="AK40" s="238"/>
      <c r="AL40" s="236">
        <f>SUM(AO3:AO38)</f>
        <v>-2.4398999999999971</v>
      </c>
      <c r="AM40" s="237"/>
      <c r="AN40" s="237"/>
      <c r="AO40" s="239"/>
    </row>
    <row r="41" spans="1:41" x14ac:dyDescent="0.3">
      <c r="A41" s="249"/>
      <c r="B41" s="235">
        <f>B40</f>
        <v>-5.3299999999999983</v>
      </c>
      <c r="C41" s="235"/>
      <c r="D41" s="235"/>
      <c r="E41" s="235"/>
      <c r="F41" s="235">
        <f t="shared" ref="F41" si="0">F40</f>
        <v>-3.2182999999999979</v>
      </c>
      <c r="G41" s="235"/>
      <c r="H41" s="235"/>
      <c r="I41" s="235"/>
      <c r="J41" s="235">
        <f t="shared" ref="J41" si="1">J40</f>
        <v>-5.7743000000000002</v>
      </c>
      <c r="K41" s="235"/>
      <c r="L41" s="235"/>
      <c r="M41" s="235"/>
      <c r="N41" s="235">
        <f t="shared" ref="N41" si="2">N40</f>
        <v>-2.6614999999999966</v>
      </c>
      <c r="O41" s="235"/>
      <c r="P41" s="235"/>
      <c r="Q41" s="235"/>
      <c r="R41" s="235">
        <f t="shared" ref="R41" si="3">R40</f>
        <v>-4.552299999999998</v>
      </c>
      <c r="S41" s="235"/>
      <c r="T41" s="235"/>
      <c r="U41" s="235"/>
      <c r="V41" s="235">
        <f t="shared" ref="V41" si="4">V40</f>
        <v>5.1144000000000025</v>
      </c>
      <c r="W41" s="235"/>
      <c r="X41" s="235"/>
      <c r="Y41" s="235"/>
      <c r="Z41" s="235">
        <f t="shared" ref="Z41" si="5">Z40</f>
        <v>1.6703000000000032</v>
      </c>
      <c r="AA41" s="235"/>
      <c r="AB41" s="235"/>
      <c r="AC41" s="235"/>
      <c r="AD41" s="235">
        <f t="shared" ref="AD41" si="6">AD40</f>
        <v>2.8940000000000028</v>
      </c>
      <c r="AE41" s="235"/>
      <c r="AF41" s="235"/>
      <c r="AG41" s="235"/>
      <c r="AH41" s="235">
        <f t="shared" ref="AH41" si="7">AH40</f>
        <v>0.33780000000000243</v>
      </c>
      <c r="AI41" s="235"/>
      <c r="AJ41" s="235"/>
      <c r="AK41" s="235"/>
      <c r="AL41" s="235">
        <f t="shared" ref="AL41" si="8">AL40</f>
        <v>-2.4398999999999971</v>
      </c>
      <c r="AM41" s="235"/>
      <c r="AN41" s="235"/>
      <c r="AO41" s="235"/>
    </row>
    <row r="46" spans="1:41" x14ac:dyDescent="0.3">
      <c r="D46" s="96"/>
      <c r="E46" s="96"/>
    </row>
    <row r="47" spans="1:41" x14ac:dyDescent="0.3">
      <c r="D47" s="96"/>
      <c r="E47" s="96"/>
    </row>
    <row r="48" spans="1:41" x14ac:dyDescent="0.3">
      <c r="D48" s="96"/>
      <c r="E48" s="96"/>
    </row>
    <row r="49" spans="4:5" x14ac:dyDescent="0.3">
      <c r="D49" s="96"/>
      <c r="E49" s="96"/>
    </row>
    <row r="50" spans="4:5" x14ac:dyDescent="0.3">
      <c r="D50" s="96"/>
      <c r="E50" s="96"/>
    </row>
    <row r="51" spans="4:5" x14ac:dyDescent="0.3">
      <c r="D51" s="96"/>
      <c r="E51" s="96"/>
    </row>
    <row r="52" spans="4:5" x14ac:dyDescent="0.3">
      <c r="D52" s="96"/>
      <c r="E52" s="96"/>
    </row>
    <row r="53" spans="4:5" x14ac:dyDescent="0.3">
      <c r="D53" s="96"/>
      <c r="E53" s="96"/>
    </row>
    <row r="54" spans="4:5" x14ac:dyDescent="0.3">
      <c r="D54" s="96"/>
      <c r="E54" s="96"/>
    </row>
    <row r="55" spans="4:5" x14ac:dyDescent="0.3">
      <c r="D55" s="96"/>
      <c r="E55" s="96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3"/>
  <sheetViews>
    <sheetView zoomScale="80" zoomScaleNormal="80" workbookViewId="0">
      <pane ySplit="1" topLeftCell="A2" activePane="bottomLeft" state="frozen"/>
      <selection pane="bottomLeft" activeCell="N50" sqref="N50"/>
    </sheetView>
  </sheetViews>
  <sheetFormatPr defaultRowHeight="14" x14ac:dyDescent="0.3"/>
  <cols>
    <col min="1" max="1" width="12.83203125" bestFit="1" customWidth="1"/>
  </cols>
  <sheetData>
    <row r="1" spans="1:21" ht="14.5" thickBot="1" x14ac:dyDescent="0.35">
      <c r="A1" s="63" t="s">
        <v>268</v>
      </c>
      <c r="B1" s="229" t="s">
        <v>283</v>
      </c>
      <c r="C1" s="229"/>
      <c r="D1" s="230" t="s">
        <v>7</v>
      </c>
      <c r="E1" s="230"/>
      <c r="F1" s="231" t="s">
        <v>8</v>
      </c>
      <c r="G1" s="231"/>
      <c r="H1" s="232" t="s">
        <v>9</v>
      </c>
      <c r="I1" s="232"/>
      <c r="J1" s="233" t="s">
        <v>10</v>
      </c>
      <c r="K1" s="233"/>
      <c r="L1" s="234" t="s">
        <v>267</v>
      </c>
      <c r="M1" s="234"/>
      <c r="N1" s="225" t="s">
        <v>12</v>
      </c>
      <c r="O1" s="225"/>
      <c r="P1" s="226" t="s">
        <v>273</v>
      </c>
      <c r="Q1" s="226"/>
      <c r="R1" s="227" t="s">
        <v>274</v>
      </c>
      <c r="S1" s="227"/>
      <c r="T1" s="228" t="s">
        <v>13</v>
      </c>
      <c r="U1" s="228"/>
    </row>
    <row r="2" spans="1:21" x14ac:dyDescent="0.3">
      <c r="A2" s="89"/>
      <c r="B2" s="92" t="s">
        <v>285</v>
      </c>
      <c r="C2" s="92" t="s">
        <v>286</v>
      </c>
      <c r="D2" s="92" t="s">
        <v>285</v>
      </c>
      <c r="E2" s="92" t="s">
        <v>286</v>
      </c>
      <c r="F2" s="92" t="s">
        <v>285</v>
      </c>
      <c r="G2" s="92" t="s">
        <v>286</v>
      </c>
      <c r="H2" s="92" t="s">
        <v>285</v>
      </c>
      <c r="I2" s="92" t="s">
        <v>286</v>
      </c>
      <c r="J2" s="92" t="s">
        <v>285</v>
      </c>
      <c r="K2" s="92" t="s">
        <v>286</v>
      </c>
      <c r="L2" s="92" t="s">
        <v>285</v>
      </c>
      <c r="M2" s="92" t="s">
        <v>286</v>
      </c>
      <c r="N2" s="92" t="s">
        <v>285</v>
      </c>
      <c r="O2" s="92" t="s">
        <v>286</v>
      </c>
      <c r="P2" s="92" t="s">
        <v>285</v>
      </c>
      <c r="Q2" s="92" t="s">
        <v>286</v>
      </c>
      <c r="R2" s="92" t="s">
        <v>285</v>
      </c>
      <c r="S2" s="92" t="s">
        <v>286</v>
      </c>
      <c r="T2" s="92" t="s">
        <v>285</v>
      </c>
      <c r="U2" s="92" t="s">
        <v>286</v>
      </c>
    </row>
    <row r="3" spans="1:21" x14ac:dyDescent="0.3">
      <c r="A3" s="64">
        <v>1</v>
      </c>
      <c r="B3" s="136">
        <v>75</v>
      </c>
      <c r="C3" s="90">
        <v>1</v>
      </c>
      <c r="D3" s="90">
        <v>68</v>
      </c>
      <c r="E3" s="90">
        <v>0</v>
      </c>
      <c r="F3" s="90">
        <v>80.5</v>
      </c>
      <c r="G3" s="90">
        <v>3</v>
      </c>
      <c r="H3" s="90">
        <v>76</v>
      </c>
      <c r="I3" s="90">
        <v>1</v>
      </c>
      <c r="J3" s="90">
        <v>87</v>
      </c>
      <c r="K3" s="90">
        <v>3</v>
      </c>
      <c r="L3" s="90">
        <v>68.5</v>
      </c>
      <c r="M3" s="90">
        <v>0</v>
      </c>
      <c r="N3" s="90">
        <v>77</v>
      </c>
      <c r="O3" s="90">
        <v>1</v>
      </c>
      <c r="P3" s="90">
        <v>74</v>
      </c>
      <c r="Q3" s="90">
        <v>0</v>
      </c>
      <c r="R3" s="90">
        <v>74</v>
      </c>
      <c r="S3" s="90">
        <v>1</v>
      </c>
      <c r="T3" s="90">
        <v>78</v>
      </c>
      <c r="U3" s="91">
        <v>3</v>
      </c>
    </row>
    <row r="4" spans="1:21" x14ac:dyDescent="0.3">
      <c r="A4" s="57">
        <v>2</v>
      </c>
      <c r="B4" s="47">
        <v>74.5</v>
      </c>
      <c r="C4" s="65">
        <v>0</v>
      </c>
      <c r="D4" s="65">
        <v>88</v>
      </c>
      <c r="E4" s="65">
        <v>3</v>
      </c>
      <c r="F4" s="65">
        <v>68</v>
      </c>
      <c r="G4" s="65">
        <v>0</v>
      </c>
      <c r="H4" s="65">
        <v>74.5</v>
      </c>
      <c r="I4" s="65">
        <v>0</v>
      </c>
      <c r="J4" s="65">
        <v>92.5</v>
      </c>
      <c r="K4" s="65">
        <v>3</v>
      </c>
      <c r="L4" s="65">
        <v>78</v>
      </c>
      <c r="M4" s="65">
        <v>3</v>
      </c>
      <c r="N4" s="65">
        <v>78.5</v>
      </c>
      <c r="O4" s="65">
        <v>0</v>
      </c>
      <c r="P4" s="65">
        <v>72</v>
      </c>
      <c r="Q4" s="65">
        <v>0</v>
      </c>
      <c r="R4" s="65">
        <v>79</v>
      </c>
      <c r="S4" s="65">
        <v>3</v>
      </c>
      <c r="T4" s="65">
        <v>80</v>
      </c>
      <c r="U4" s="44">
        <v>3</v>
      </c>
    </row>
    <row r="5" spans="1:21" x14ac:dyDescent="0.3">
      <c r="A5" s="57">
        <v>3</v>
      </c>
      <c r="B5" s="87">
        <v>79</v>
      </c>
      <c r="C5" s="82">
        <v>3</v>
      </c>
      <c r="D5" s="82">
        <v>70</v>
      </c>
      <c r="E5" s="82">
        <v>1</v>
      </c>
      <c r="F5" s="82">
        <v>72</v>
      </c>
      <c r="G5" s="82">
        <v>0</v>
      </c>
      <c r="H5" s="82">
        <v>75</v>
      </c>
      <c r="I5" s="82">
        <v>1</v>
      </c>
      <c r="J5" s="99">
        <v>76.5</v>
      </c>
      <c r="K5" s="82">
        <v>1</v>
      </c>
      <c r="L5" s="82">
        <v>69</v>
      </c>
      <c r="M5" s="82">
        <v>1</v>
      </c>
      <c r="N5" s="82">
        <v>76.5</v>
      </c>
      <c r="O5" s="82">
        <v>0</v>
      </c>
      <c r="P5" s="82">
        <v>82</v>
      </c>
      <c r="Q5" s="82">
        <v>3</v>
      </c>
      <c r="R5" s="82">
        <v>66</v>
      </c>
      <c r="S5" s="82">
        <v>0</v>
      </c>
      <c r="T5" s="82">
        <v>79.5</v>
      </c>
      <c r="U5" s="83">
        <v>3</v>
      </c>
    </row>
    <row r="6" spans="1:21" x14ac:dyDescent="0.3">
      <c r="A6" s="57">
        <v>4</v>
      </c>
      <c r="B6" s="47">
        <v>71</v>
      </c>
      <c r="C6" s="65">
        <v>3</v>
      </c>
      <c r="D6" s="65">
        <v>78</v>
      </c>
      <c r="E6" s="65">
        <v>1</v>
      </c>
      <c r="F6" s="100">
        <v>70</v>
      </c>
      <c r="G6" s="65">
        <v>1</v>
      </c>
      <c r="H6" s="65">
        <v>82.5</v>
      </c>
      <c r="I6" s="65">
        <v>1</v>
      </c>
      <c r="J6" s="65">
        <v>74.5</v>
      </c>
      <c r="K6" s="65">
        <v>3</v>
      </c>
      <c r="L6" s="65">
        <v>67</v>
      </c>
      <c r="M6" s="65">
        <v>1</v>
      </c>
      <c r="N6" s="65">
        <v>81</v>
      </c>
      <c r="O6" s="65">
        <v>3</v>
      </c>
      <c r="P6" s="65">
        <v>69</v>
      </c>
      <c r="Q6" s="65">
        <v>0</v>
      </c>
      <c r="R6" s="65">
        <v>63.5</v>
      </c>
      <c r="S6" s="65">
        <v>0</v>
      </c>
      <c r="T6" s="65">
        <v>69</v>
      </c>
      <c r="U6" s="44">
        <v>0</v>
      </c>
    </row>
    <row r="7" spans="1:21" x14ac:dyDescent="0.3">
      <c r="A7" s="57">
        <v>5</v>
      </c>
      <c r="B7" s="87">
        <v>70.5</v>
      </c>
      <c r="C7" s="82">
        <v>3</v>
      </c>
      <c r="D7" s="82">
        <v>80.5</v>
      </c>
      <c r="E7" s="82">
        <v>3</v>
      </c>
      <c r="F7" s="82">
        <v>65.5</v>
      </c>
      <c r="G7" s="82">
        <v>1</v>
      </c>
      <c r="H7" s="82">
        <v>63</v>
      </c>
      <c r="I7" s="82">
        <v>1</v>
      </c>
      <c r="J7" s="82">
        <v>65.5</v>
      </c>
      <c r="K7" s="82">
        <v>0</v>
      </c>
      <c r="L7" s="82">
        <v>67.5</v>
      </c>
      <c r="M7" s="82">
        <v>0</v>
      </c>
      <c r="N7" s="82">
        <v>65</v>
      </c>
      <c r="O7" s="82">
        <v>0</v>
      </c>
      <c r="P7" s="82">
        <v>87.5</v>
      </c>
      <c r="Q7" s="82">
        <v>3</v>
      </c>
      <c r="R7" s="82">
        <v>79</v>
      </c>
      <c r="S7" s="82">
        <v>3</v>
      </c>
      <c r="T7" s="82">
        <v>73</v>
      </c>
      <c r="U7" s="83">
        <v>0</v>
      </c>
    </row>
    <row r="8" spans="1:21" x14ac:dyDescent="0.3">
      <c r="A8" s="57">
        <v>6</v>
      </c>
      <c r="B8" s="47">
        <v>63.5</v>
      </c>
      <c r="C8" s="65">
        <v>1</v>
      </c>
      <c r="D8" s="100">
        <v>84.5</v>
      </c>
      <c r="E8" s="65">
        <v>3</v>
      </c>
      <c r="F8" s="65">
        <v>78</v>
      </c>
      <c r="G8" s="65">
        <v>0</v>
      </c>
      <c r="H8" s="65">
        <v>74</v>
      </c>
      <c r="I8" s="65">
        <v>3</v>
      </c>
      <c r="J8" s="65">
        <v>75</v>
      </c>
      <c r="K8" s="65">
        <v>3</v>
      </c>
      <c r="L8" s="65">
        <v>71</v>
      </c>
      <c r="M8" s="65">
        <v>0</v>
      </c>
      <c r="N8" s="65">
        <v>79</v>
      </c>
      <c r="O8" s="65">
        <v>3</v>
      </c>
      <c r="P8" s="65">
        <v>64</v>
      </c>
      <c r="Q8" s="65">
        <v>1</v>
      </c>
      <c r="R8" s="65">
        <v>70</v>
      </c>
      <c r="S8" s="65">
        <v>0</v>
      </c>
      <c r="T8" s="65">
        <v>70.5</v>
      </c>
      <c r="U8" s="44">
        <v>0</v>
      </c>
    </row>
    <row r="9" spans="1:21" x14ac:dyDescent="0.3">
      <c r="A9" s="57">
        <v>7</v>
      </c>
      <c r="B9" s="87">
        <v>62.5</v>
      </c>
      <c r="C9" s="82">
        <v>0</v>
      </c>
      <c r="D9" s="82">
        <v>85</v>
      </c>
      <c r="E9" s="82">
        <v>3</v>
      </c>
      <c r="F9" s="82">
        <v>70.5</v>
      </c>
      <c r="G9" s="82">
        <v>0</v>
      </c>
      <c r="H9" s="82">
        <v>77.5</v>
      </c>
      <c r="I9" s="82">
        <v>3</v>
      </c>
      <c r="J9" s="82">
        <v>97</v>
      </c>
      <c r="K9" s="82">
        <v>3</v>
      </c>
      <c r="L9" s="82">
        <v>75</v>
      </c>
      <c r="M9" s="82">
        <v>1</v>
      </c>
      <c r="N9" s="82">
        <v>67</v>
      </c>
      <c r="O9" s="82">
        <v>0</v>
      </c>
      <c r="P9" s="82">
        <v>76</v>
      </c>
      <c r="Q9" s="82">
        <v>1</v>
      </c>
      <c r="R9" s="82">
        <v>65</v>
      </c>
      <c r="S9" s="82">
        <v>0</v>
      </c>
      <c r="T9" s="82">
        <v>72</v>
      </c>
      <c r="U9" s="83">
        <v>3</v>
      </c>
    </row>
    <row r="10" spans="1:21" x14ac:dyDescent="0.3">
      <c r="A10" s="57">
        <v>8</v>
      </c>
      <c r="B10" s="47">
        <v>77.5</v>
      </c>
      <c r="C10" s="65">
        <v>3</v>
      </c>
      <c r="D10" s="65">
        <v>72.5</v>
      </c>
      <c r="E10" s="65">
        <v>1</v>
      </c>
      <c r="F10" s="65">
        <v>69</v>
      </c>
      <c r="G10" s="65">
        <v>0</v>
      </c>
      <c r="H10" s="65">
        <v>78.5</v>
      </c>
      <c r="I10" s="65">
        <v>3</v>
      </c>
      <c r="J10" s="65">
        <v>62.5</v>
      </c>
      <c r="K10" s="65">
        <v>0</v>
      </c>
      <c r="L10" s="144">
        <v>92</v>
      </c>
      <c r="M10" s="65">
        <v>3</v>
      </c>
      <c r="N10" s="65">
        <v>72</v>
      </c>
      <c r="O10" s="65">
        <v>1</v>
      </c>
      <c r="P10" s="65">
        <v>67</v>
      </c>
      <c r="Q10" s="65">
        <v>0</v>
      </c>
      <c r="R10" s="65">
        <v>76</v>
      </c>
      <c r="S10" s="65">
        <v>3</v>
      </c>
      <c r="T10" s="65">
        <v>86.5</v>
      </c>
      <c r="U10" s="44">
        <v>0</v>
      </c>
    </row>
    <row r="11" spans="1:21" x14ac:dyDescent="0.3">
      <c r="A11" s="57">
        <v>9</v>
      </c>
      <c r="B11" s="87">
        <v>71</v>
      </c>
      <c r="C11" s="82">
        <v>0</v>
      </c>
      <c r="D11" s="82">
        <v>77.5</v>
      </c>
      <c r="E11" s="82">
        <v>3</v>
      </c>
      <c r="F11" s="82">
        <v>64.5</v>
      </c>
      <c r="G11" s="82">
        <v>1</v>
      </c>
      <c r="H11" s="82">
        <v>80.5</v>
      </c>
      <c r="I11" s="82">
        <v>3</v>
      </c>
      <c r="J11" s="82">
        <v>93</v>
      </c>
      <c r="K11" s="82">
        <v>3</v>
      </c>
      <c r="L11" s="82">
        <v>72.5</v>
      </c>
      <c r="M11" s="82">
        <v>3</v>
      </c>
      <c r="N11" s="82">
        <v>62.5</v>
      </c>
      <c r="O11" s="82">
        <v>1</v>
      </c>
      <c r="P11" s="82">
        <v>64.5</v>
      </c>
      <c r="Q11" s="82">
        <v>0</v>
      </c>
      <c r="R11" s="145">
        <v>88.5</v>
      </c>
      <c r="S11" s="82">
        <v>0</v>
      </c>
      <c r="T11" s="82">
        <v>60.5</v>
      </c>
      <c r="U11" s="83">
        <v>0</v>
      </c>
    </row>
    <row r="12" spans="1:21" x14ac:dyDescent="0.3">
      <c r="A12" s="57">
        <v>10</v>
      </c>
      <c r="B12" s="47">
        <v>67</v>
      </c>
      <c r="C12" s="65">
        <v>0</v>
      </c>
      <c r="D12" s="100">
        <v>71.5</v>
      </c>
      <c r="E12" s="65">
        <v>0</v>
      </c>
      <c r="F12" s="65">
        <v>71</v>
      </c>
      <c r="G12" s="65">
        <v>0</v>
      </c>
      <c r="H12" s="65">
        <v>74</v>
      </c>
      <c r="I12" s="65">
        <v>3</v>
      </c>
      <c r="J12" s="65">
        <v>73.5</v>
      </c>
      <c r="K12" s="65">
        <v>3</v>
      </c>
      <c r="L12" s="65">
        <v>60.5</v>
      </c>
      <c r="M12" s="65">
        <v>0</v>
      </c>
      <c r="N12" s="65">
        <v>64.5</v>
      </c>
      <c r="O12" s="65">
        <v>0</v>
      </c>
      <c r="P12" s="65">
        <v>75</v>
      </c>
      <c r="Q12" s="65">
        <v>3</v>
      </c>
      <c r="R12" s="65">
        <v>83</v>
      </c>
      <c r="S12" s="65">
        <v>3</v>
      </c>
      <c r="T12" s="65">
        <v>78</v>
      </c>
      <c r="U12" s="44">
        <v>3</v>
      </c>
    </row>
    <row r="13" spans="1:21" x14ac:dyDescent="0.3">
      <c r="A13" s="57">
        <v>11</v>
      </c>
      <c r="B13" s="87">
        <v>79.5</v>
      </c>
      <c r="C13" s="82">
        <v>3</v>
      </c>
      <c r="D13" s="82">
        <v>70.5</v>
      </c>
      <c r="E13" s="82">
        <v>0</v>
      </c>
      <c r="F13" s="82">
        <v>57.5</v>
      </c>
      <c r="G13" s="82">
        <v>0</v>
      </c>
      <c r="H13" s="82">
        <v>74</v>
      </c>
      <c r="I13" s="82">
        <v>3</v>
      </c>
      <c r="J13" s="82">
        <v>71</v>
      </c>
      <c r="K13" s="82">
        <v>0</v>
      </c>
      <c r="L13" s="82">
        <v>64.5</v>
      </c>
      <c r="M13" s="82">
        <v>0</v>
      </c>
      <c r="N13" s="82">
        <v>77</v>
      </c>
      <c r="O13" s="82">
        <v>3</v>
      </c>
      <c r="P13" s="82">
        <v>71</v>
      </c>
      <c r="Q13" s="82">
        <v>1</v>
      </c>
      <c r="R13" s="82">
        <v>70.5</v>
      </c>
      <c r="S13" s="82">
        <v>1</v>
      </c>
      <c r="T13" s="82">
        <v>72.5</v>
      </c>
      <c r="U13" s="83">
        <v>3</v>
      </c>
    </row>
    <row r="14" spans="1:21" x14ac:dyDescent="0.3">
      <c r="A14" s="57">
        <v>12</v>
      </c>
      <c r="B14" s="47">
        <v>70.5</v>
      </c>
      <c r="C14" s="65">
        <v>0</v>
      </c>
      <c r="D14" s="65">
        <v>72.5</v>
      </c>
      <c r="E14" s="65">
        <v>3</v>
      </c>
      <c r="F14" s="65">
        <v>73</v>
      </c>
      <c r="G14" s="65">
        <v>3</v>
      </c>
      <c r="H14" s="65">
        <v>70</v>
      </c>
      <c r="I14" s="65">
        <v>1</v>
      </c>
      <c r="J14" s="65">
        <v>71</v>
      </c>
      <c r="K14" s="65">
        <v>1</v>
      </c>
      <c r="L14" s="65">
        <v>69</v>
      </c>
      <c r="M14" s="65">
        <v>0</v>
      </c>
      <c r="N14" s="65">
        <v>62.5</v>
      </c>
      <c r="O14" s="65">
        <v>0</v>
      </c>
      <c r="P14" s="65">
        <v>71.5</v>
      </c>
      <c r="Q14" s="65">
        <v>3</v>
      </c>
      <c r="R14" s="65">
        <v>73</v>
      </c>
      <c r="S14" s="65">
        <v>1</v>
      </c>
      <c r="T14" s="100">
        <v>74.5</v>
      </c>
      <c r="U14" s="44">
        <v>1</v>
      </c>
    </row>
    <row r="15" spans="1:21" x14ac:dyDescent="0.3">
      <c r="A15" s="57">
        <v>13</v>
      </c>
      <c r="B15" s="87">
        <v>77</v>
      </c>
      <c r="C15" s="82">
        <v>0</v>
      </c>
      <c r="D15" s="82">
        <v>73.5</v>
      </c>
      <c r="E15" s="82">
        <v>0</v>
      </c>
      <c r="F15" s="82">
        <v>83</v>
      </c>
      <c r="G15" s="82">
        <v>3</v>
      </c>
      <c r="H15" s="146">
        <v>84.5</v>
      </c>
      <c r="I15" s="82">
        <v>3</v>
      </c>
      <c r="J15" s="82">
        <v>71</v>
      </c>
      <c r="K15" s="82">
        <v>1</v>
      </c>
      <c r="L15" s="82">
        <v>76.5</v>
      </c>
      <c r="M15" s="82">
        <v>0</v>
      </c>
      <c r="N15" s="82">
        <v>64.5</v>
      </c>
      <c r="O15" s="82">
        <v>0</v>
      </c>
      <c r="P15" s="82">
        <v>68</v>
      </c>
      <c r="Q15" s="82">
        <v>1</v>
      </c>
      <c r="R15" s="82">
        <v>84.5</v>
      </c>
      <c r="S15" s="82">
        <v>3</v>
      </c>
      <c r="T15" s="82">
        <v>81</v>
      </c>
      <c r="U15" s="83">
        <v>3</v>
      </c>
    </row>
    <row r="16" spans="1:21" x14ac:dyDescent="0.3">
      <c r="A16" s="57">
        <v>14</v>
      </c>
      <c r="B16" s="47">
        <v>66.5</v>
      </c>
      <c r="C16" s="65">
        <v>1</v>
      </c>
      <c r="D16" s="65">
        <v>61</v>
      </c>
      <c r="E16" s="65">
        <v>0</v>
      </c>
      <c r="F16" s="65">
        <v>67</v>
      </c>
      <c r="G16" s="65">
        <v>1</v>
      </c>
      <c r="H16" s="65">
        <v>68.5</v>
      </c>
      <c r="I16" s="65">
        <v>1</v>
      </c>
      <c r="J16" s="65">
        <v>73.5</v>
      </c>
      <c r="K16" s="65">
        <v>3</v>
      </c>
      <c r="L16" s="65">
        <v>87.5</v>
      </c>
      <c r="M16" s="65">
        <v>3</v>
      </c>
      <c r="N16" s="65">
        <v>70</v>
      </c>
      <c r="O16" s="65">
        <v>1</v>
      </c>
      <c r="P16" s="147">
        <v>90.5</v>
      </c>
      <c r="Q16" s="65">
        <v>3</v>
      </c>
      <c r="R16" s="100">
        <v>67</v>
      </c>
      <c r="S16" s="65">
        <v>0</v>
      </c>
      <c r="T16" s="65">
        <v>74</v>
      </c>
      <c r="U16" s="44">
        <v>0</v>
      </c>
    </row>
    <row r="17" spans="1:21" x14ac:dyDescent="0.3">
      <c r="A17" s="57">
        <v>15</v>
      </c>
      <c r="B17" s="87">
        <v>70.5</v>
      </c>
      <c r="C17" s="82">
        <v>0</v>
      </c>
      <c r="D17" s="82">
        <v>77</v>
      </c>
      <c r="E17" s="82">
        <v>0</v>
      </c>
      <c r="F17" s="82">
        <v>85</v>
      </c>
      <c r="G17" s="82">
        <v>3</v>
      </c>
      <c r="H17" s="82">
        <v>62</v>
      </c>
      <c r="I17" s="82">
        <v>1</v>
      </c>
      <c r="J17" s="82">
        <v>67.5</v>
      </c>
      <c r="K17" s="82">
        <v>0</v>
      </c>
      <c r="L17" s="82">
        <v>61</v>
      </c>
      <c r="M17" s="82">
        <v>0</v>
      </c>
      <c r="N17" s="82">
        <v>76</v>
      </c>
      <c r="O17" s="82">
        <v>3</v>
      </c>
      <c r="P17" s="82">
        <v>80</v>
      </c>
      <c r="Q17" s="82">
        <v>3</v>
      </c>
      <c r="R17" s="82">
        <v>59</v>
      </c>
      <c r="S17" s="82">
        <v>1</v>
      </c>
      <c r="T17" s="82">
        <v>75.5</v>
      </c>
      <c r="U17" s="83">
        <v>3</v>
      </c>
    </row>
    <row r="18" spans="1:21" x14ac:dyDescent="0.3">
      <c r="A18" s="57">
        <v>16</v>
      </c>
      <c r="B18" s="47">
        <v>66</v>
      </c>
      <c r="C18" s="65">
        <v>0</v>
      </c>
      <c r="D18" s="65">
        <v>77.5</v>
      </c>
      <c r="E18" s="65">
        <v>1</v>
      </c>
      <c r="F18" s="65">
        <v>69.5</v>
      </c>
      <c r="G18" s="65">
        <v>0</v>
      </c>
      <c r="H18" s="65">
        <v>66.5</v>
      </c>
      <c r="I18" s="65">
        <v>1</v>
      </c>
      <c r="J18" s="148">
        <v>100.5</v>
      </c>
      <c r="K18" s="65">
        <v>3</v>
      </c>
      <c r="L18" s="65">
        <v>66</v>
      </c>
      <c r="M18" s="65">
        <v>0</v>
      </c>
      <c r="N18" s="65">
        <v>66.5</v>
      </c>
      <c r="O18" s="65">
        <v>1</v>
      </c>
      <c r="P18" s="65">
        <v>84</v>
      </c>
      <c r="Q18" s="65">
        <v>3</v>
      </c>
      <c r="R18" s="65">
        <v>74.5</v>
      </c>
      <c r="S18" s="65">
        <v>1</v>
      </c>
      <c r="T18" s="65">
        <v>74.5</v>
      </c>
      <c r="U18" s="44">
        <v>3</v>
      </c>
    </row>
    <row r="19" spans="1:21" x14ac:dyDescent="0.3">
      <c r="A19" s="57">
        <v>17</v>
      </c>
      <c r="B19" s="87">
        <v>63.5</v>
      </c>
      <c r="C19" s="82">
        <v>0</v>
      </c>
      <c r="D19" s="82">
        <v>83</v>
      </c>
      <c r="E19" s="82">
        <v>3</v>
      </c>
      <c r="F19" s="82">
        <v>70.5</v>
      </c>
      <c r="G19" s="82">
        <v>1</v>
      </c>
      <c r="H19" s="149">
        <v>84.5</v>
      </c>
      <c r="I19" s="82">
        <v>3</v>
      </c>
      <c r="J19" s="82">
        <v>70</v>
      </c>
      <c r="K19" s="82">
        <v>3</v>
      </c>
      <c r="L19" s="82">
        <v>74.5</v>
      </c>
      <c r="M19" s="82">
        <v>0</v>
      </c>
      <c r="N19" s="82">
        <v>74</v>
      </c>
      <c r="O19" s="82">
        <v>0</v>
      </c>
      <c r="P19" s="82">
        <v>64.5</v>
      </c>
      <c r="Q19" s="82">
        <v>0</v>
      </c>
      <c r="R19" s="82">
        <v>66.5</v>
      </c>
      <c r="S19" s="82">
        <v>1</v>
      </c>
      <c r="T19" s="82">
        <v>79.5</v>
      </c>
      <c r="U19" s="83">
        <v>3</v>
      </c>
    </row>
    <row r="20" spans="1:21" x14ac:dyDescent="0.3">
      <c r="A20" s="57">
        <v>18</v>
      </c>
      <c r="B20" s="47">
        <v>75.5</v>
      </c>
      <c r="C20" s="65">
        <v>3</v>
      </c>
      <c r="D20" s="65">
        <v>64.5</v>
      </c>
      <c r="E20" s="65">
        <v>0</v>
      </c>
      <c r="F20" s="65">
        <v>70</v>
      </c>
      <c r="G20" s="65">
        <v>1</v>
      </c>
      <c r="H20" s="65">
        <v>67.5</v>
      </c>
      <c r="I20" s="65">
        <v>0</v>
      </c>
      <c r="J20" s="65">
        <v>85.5</v>
      </c>
      <c r="K20" s="65">
        <v>3</v>
      </c>
      <c r="L20" s="65">
        <v>64.5</v>
      </c>
      <c r="M20" s="65">
        <v>0</v>
      </c>
      <c r="N20" s="65">
        <v>67.5</v>
      </c>
      <c r="O20" s="65">
        <v>1</v>
      </c>
      <c r="P20" s="65">
        <v>75</v>
      </c>
      <c r="Q20" s="65">
        <v>3</v>
      </c>
      <c r="R20" s="65">
        <v>77</v>
      </c>
      <c r="S20" s="65">
        <v>0</v>
      </c>
      <c r="T20" s="65">
        <v>83</v>
      </c>
      <c r="U20" s="44">
        <v>3</v>
      </c>
    </row>
    <row r="21" spans="1:21" x14ac:dyDescent="0.3">
      <c r="A21" s="57">
        <v>19</v>
      </c>
      <c r="B21" s="87">
        <v>72.5</v>
      </c>
      <c r="C21" s="82">
        <v>0</v>
      </c>
      <c r="D21" s="82">
        <v>74.5</v>
      </c>
      <c r="E21" s="82">
        <v>3</v>
      </c>
      <c r="F21" s="82">
        <v>74</v>
      </c>
      <c r="G21" s="82">
        <v>0</v>
      </c>
      <c r="H21" s="82">
        <v>80</v>
      </c>
      <c r="I21" s="82">
        <v>3</v>
      </c>
      <c r="J21" s="82">
        <v>63</v>
      </c>
      <c r="K21" s="82">
        <v>0</v>
      </c>
      <c r="L21" s="82">
        <v>70</v>
      </c>
      <c r="M21" s="82">
        <v>3</v>
      </c>
      <c r="N21" s="82">
        <v>76.5</v>
      </c>
      <c r="O21" s="82">
        <v>3</v>
      </c>
      <c r="P21" s="82">
        <v>80</v>
      </c>
      <c r="Q21" s="82">
        <v>3</v>
      </c>
      <c r="R21" s="82">
        <v>60.5</v>
      </c>
      <c r="S21" s="82">
        <v>0</v>
      </c>
      <c r="T21" s="82">
        <v>71.5</v>
      </c>
      <c r="U21" s="83">
        <v>0</v>
      </c>
    </row>
    <row r="22" spans="1:21" x14ac:dyDescent="0.3">
      <c r="A22" s="57">
        <v>20</v>
      </c>
      <c r="B22" s="47">
        <v>62</v>
      </c>
      <c r="C22" s="65">
        <v>0</v>
      </c>
      <c r="D22" s="65">
        <v>83</v>
      </c>
      <c r="E22" s="65">
        <v>3</v>
      </c>
      <c r="F22" s="65">
        <v>64</v>
      </c>
      <c r="G22" s="65">
        <v>0</v>
      </c>
      <c r="H22" s="65">
        <v>64.5</v>
      </c>
      <c r="I22" s="65">
        <v>0</v>
      </c>
      <c r="J22" s="65">
        <v>68</v>
      </c>
      <c r="K22" s="65">
        <v>0</v>
      </c>
      <c r="L22" s="65">
        <v>77</v>
      </c>
      <c r="M22" s="65">
        <v>3</v>
      </c>
      <c r="N22" s="65">
        <v>73.5</v>
      </c>
      <c r="O22" s="65">
        <v>3</v>
      </c>
      <c r="P22" s="65">
        <v>60.5</v>
      </c>
      <c r="Q22" s="65">
        <v>0</v>
      </c>
      <c r="R22" s="65">
        <v>74</v>
      </c>
      <c r="S22" s="65">
        <v>3</v>
      </c>
      <c r="T22" s="65">
        <v>76</v>
      </c>
      <c r="U22" s="44">
        <v>3</v>
      </c>
    </row>
    <row r="23" spans="1:21" x14ac:dyDescent="0.3">
      <c r="A23" s="57">
        <v>21</v>
      </c>
      <c r="B23" s="87">
        <v>72.5</v>
      </c>
      <c r="C23" s="82">
        <v>1</v>
      </c>
      <c r="D23" s="82">
        <v>71.5</v>
      </c>
      <c r="E23" s="82">
        <v>3</v>
      </c>
      <c r="F23" s="82">
        <v>75</v>
      </c>
      <c r="G23" s="82">
        <v>1</v>
      </c>
      <c r="H23" s="82">
        <v>68.5</v>
      </c>
      <c r="I23" s="82">
        <v>1</v>
      </c>
      <c r="J23" s="82">
        <v>70</v>
      </c>
      <c r="K23" s="82">
        <v>1</v>
      </c>
      <c r="L23" s="82">
        <v>62.5</v>
      </c>
      <c r="M23" s="82">
        <v>0</v>
      </c>
      <c r="N23" s="82">
        <v>65</v>
      </c>
      <c r="O23" s="82">
        <v>0</v>
      </c>
      <c r="P23" s="82">
        <v>72</v>
      </c>
      <c r="Q23" s="82">
        <v>3</v>
      </c>
      <c r="R23" s="82">
        <v>83</v>
      </c>
      <c r="S23" s="82">
        <v>0</v>
      </c>
      <c r="T23" s="82">
        <v>88.5</v>
      </c>
      <c r="U23" s="83">
        <v>3</v>
      </c>
    </row>
    <row r="24" spans="1:21" x14ac:dyDescent="0.3">
      <c r="A24" s="57">
        <v>22</v>
      </c>
      <c r="B24" s="47">
        <v>71</v>
      </c>
      <c r="C24" s="65">
        <v>0</v>
      </c>
      <c r="D24" s="65">
        <v>68</v>
      </c>
      <c r="E24" s="65">
        <v>0</v>
      </c>
      <c r="F24" s="65">
        <v>68</v>
      </c>
      <c r="G24" s="65">
        <v>0</v>
      </c>
      <c r="H24" s="65">
        <v>78.5</v>
      </c>
      <c r="I24" s="65">
        <v>3</v>
      </c>
      <c r="J24" s="65">
        <v>70.5</v>
      </c>
      <c r="K24" s="65">
        <v>0</v>
      </c>
      <c r="L24" s="65">
        <v>75</v>
      </c>
      <c r="M24" s="65">
        <v>3</v>
      </c>
      <c r="N24" s="151">
        <v>91</v>
      </c>
      <c r="O24" s="65">
        <v>3</v>
      </c>
      <c r="P24" s="65">
        <v>74</v>
      </c>
      <c r="Q24" s="65">
        <v>3</v>
      </c>
      <c r="R24" s="65">
        <v>77</v>
      </c>
      <c r="S24" s="65">
        <v>3</v>
      </c>
      <c r="T24" s="65">
        <v>76</v>
      </c>
      <c r="U24" s="44">
        <v>0</v>
      </c>
    </row>
    <row r="25" spans="1:21" x14ac:dyDescent="0.3">
      <c r="A25" s="57">
        <v>23</v>
      </c>
      <c r="B25" s="87">
        <v>65</v>
      </c>
      <c r="C25" s="82">
        <v>0</v>
      </c>
      <c r="D25" s="82">
        <v>66</v>
      </c>
      <c r="E25" s="82">
        <v>0</v>
      </c>
      <c r="F25" s="82">
        <v>73.5</v>
      </c>
      <c r="G25" s="82">
        <v>1</v>
      </c>
      <c r="H25" s="82">
        <v>74</v>
      </c>
      <c r="I25" s="82">
        <v>1</v>
      </c>
      <c r="J25" s="82">
        <v>79</v>
      </c>
      <c r="K25" s="82">
        <v>3</v>
      </c>
      <c r="L25" s="82">
        <v>69.5</v>
      </c>
      <c r="M25" s="82">
        <v>3</v>
      </c>
      <c r="N25" s="82">
        <v>74.5</v>
      </c>
      <c r="O25" s="82">
        <v>3</v>
      </c>
      <c r="P25" s="82">
        <v>67.5</v>
      </c>
      <c r="Q25" s="82">
        <v>0</v>
      </c>
      <c r="R25" s="82">
        <v>65</v>
      </c>
      <c r="S25" s="82">
        <v>0</v>
      </c>
      <c r="T25" s="82">
        <v>72.5</v>
      </c>
      <c r="U25" s="83">
        <v>3</v>
      </c>
    </row>
    <row r="26" spans="1:21" x14ac:dyDescent="0.3">
      <c r="A26" s="57">
        <v>24</v>
      </c>
      <c r="B26" s="47">
        <v>65</v>
      </c>
      <c r="C26" s="65">
        <v>0</v>
      </c>
      <c r="D26" s="152">
        <v>93</v>
      </c>
      <c r="E26" s="65">
        <v>3</v>
      </c>
      <c r="F26" s="65">
        <v>77.5</v>
      </c>
      <c r="G26" s="65">
        <v>0</v>
      </c>
      <c r="H26" s="65">
        <v>76.5</v>
      </c>
      <c r="I26" s="65">
        <v>3</v>
      </c>
      <c r="J26" s="65">
        <v>71</v>
      </c>
      <c r="K26" s="65">
        <v>1</v>
      </c>
      <c r="L26" s="65">
        <v>81</v>
      </c>
      <c r="M26" s="65">
        <v>3</v>
      </c>
      <c r="N26" s="65">
        <v>76.5</v>
      </c>
      <c r="O26" s="65">
        <v>0</v>
      </c>
      <c r="P26" s="65">
        <v>66</v>
      </c>
      <c r="Q26" s="65">
        <v>3</v>
      </c>
      <c r="R26" s="65">
        <v>71.5</v>
      </c>
      <c r="S26" s="65">
        <v>0</v>
      </c>
      <c r="T26" s="65">
        <v>69</v>
      </c>
      <c r="U26" s="44">
        <v>1</v>
      </c>
    </row>
    <row r="27" spans="1:21" x14ac:dyDescent="0.3">
      <c r="A27" s="57">
        <v>25</v>
      </c>
      <c r="B27" s="87">
        <v>76</v>
      </c>
      <c r="C27" s="82">
        <v>3</v>
      </c>
      <c r="D27" s="82">
        <v>65.5</v>
      </c>
      <c r="E27" s="82">
        <v>0</v>
      </c>
      <c r="F27" s="82">
        <v>70</v>
      </c>
      <c r="G27" s="82">
        <v>1</v>
      </c>
      <c r="H27" s="82">
        <v>73.5</v>
      </c>
      <c r="I27" s="82">
        <v>1</v>
      </c>
      <c r="J27" s="82">
        <v>66</v>
      </c>
      <c r="K27" s="82">
        <v>1</v>
      </c>
      <c r="L27" s="82">
        <v>68</v>
      </c>
      <c r="M27" s="82">
        <v>1</v>
      </c>
      <c r="N27" s="82">
        <v>74</v>
      </c>
      <c r="O27" s="82">
        <v>1</v>
      </c>
      <c r="P27" s="82">
        <v>69</v>
      </c>
      <c r="Q27" s="82">
        <v>1</v>
      </c>
      <c r="R27" s="82">
        <v>69</v>
      </c>
      <c r="S27" s="82">
        <v>3</v>
      </c>
      <c r="T27" s="82">
        <v>65</v>
      </c>
      <c r="U27" s="83">
        <v>0</v>
      </c>
    </row>
    <row r="28" spans="1:21" x14ac:dyDescent="0.3">
      <c r="A28" s="57">
        <v>26</v>
      </c>
      <c r="B28" s="47">
        <v>74</v>
      </c>
      <c r="C28" s="65">
        <v>3</v>
      </c>
      <c r="D28" s="65">
        <v>63.5</v>
      </c>
      <c r="E28" s="65">
        <v>0</v>
      </c>
      <c r="F28" s="65">
        <v>65.5</v>
      </c>
      <c r="G28" s="65">
        <v>1</v>
      </c>
      <c r="H28" s="65">
        <v>71</v>
      </c>
      <c r="I28" s="65">
        <v>1</v>
      </c>
      <c r="J28" s="65">
        <v>68.5</v>
      </c>
      <c r="K28" s="65">
        <v>0</v>
      </c>
      <c r="L28" s="65">
        <v>74.5</v>
      </c>
      <c r="M28" s="65">
        <v>0</v>
      </c>
      <c r="N28" s="65">
        <v>66.5</v>
      </c>
      <c r="O28" s="65">
        <v>3</v>
      </c>
      <c r="P28" s="65">
        <v>70.5</v>
      </c>
      <c r="Q28" s="65">
        <v>1</v>
      </c>
      <c r="R28" s="65">
        <v>64</v>
      </c>
      <c r="S28" s="65">
        <v>1</v>
      </c>
      <c r="T28" s="65">
        <v>79.5</v>
      </c>
      <c r="U28" s="44">
        <v>3</v>
      </c>
    </row>
    <row r="29" spans="1:21" x14ac:dyDescent="0.3">
      <c r="A29" s="57">
        <v>27</v>
      </c>
      <c r="B29" s="87">
        <v>64</v>
      </c>
      <c r="C29" s="82">
        <v>0</v>
      </c>
      <c r="D29" s="82">
        <v>67.5</v>
      </c>
      <c r="E29" s="82">
        <v>0</v>
      </c>
      <c r="F29" s="82">
        <v>83</v>
      </c>
      <c r="G29" s="82">
        <v>3</v>
      </c>
      <c r="H29" s="82">
        <v>80</v>
      </c>
      <c r="I29" s="82">
        <v>0</v>
      </c>
      <c r="J29" s="82">
        <v>70.5</v>
      </c>
      <c r="K29" s="82">
        <v>1</v>
      </c>
      <c r="L29" s="82">
        <v>84.5</v>
      </c>
      <c r="M29" s="82">
        <v>3</v>
      </c>
      <c r="N29" s="82">
        <v>55.5</v>
      </c>
      <c r="O29" s="82">
        <v>0</v>
      </c>
      <c r="P29" s="82">
        <v>82</v>
      </c>
      <c r="Q29" s="82">
        <v>3</v>
      </c>
      <c r="R29" s="82">
        <v>66.5</v>
      </c>
      <c r="S29" s="82">
        <v>1</v>
      </c>
      <c r="T29" s="171">
        <v>91.5</v>
      </c>
      <c r="U29" s="83">
        <v>3</v>
      </c>
    </row>
    <row r="30" spans="1:21" x14ac:dyDescent="0.3">
      <c r="A30" s="57">
        <v>28</v>
      </c>
      <c r="B30" s="47">
        <v>82.5</v>
      </c>
      <c r="C30" s="65">
        <v>1</v>
      </c>
      <c r="D30" s="65">
        <v>70.5</v>
      </c>
      <c r="E30" s="65">
        <v>1</v>
      </c>
      <c r="F30" s="65">
        <v>81</v>
      </c>
      <c r="G30" s="65">
        <v>1</v>
      </c>
      <c r="H30" s="65">
        <v>80.5</v>
      </c>
      <c r="I30" s="65">
        <v>1</v>
      </c>
      <c r="J30" s="65">
        <v>81.5</v>
      </c>
      <c r="K30" s="65">
        <v>3</v>
      </c>
      <c r="L30" s="65">
        <v>66.5</v>
      </c>
      <c r="M30" s="65">
        <v>0</v>
      </c>
      <c r="N30" s="65">
        <v>60</v>
      </c>
      <c r="O30" s="65">
        <v>0</v>
      </c>
      <c r="P30" s="65">
        <v>80</v>
      </c>
      <c r="Q30" s="65">
        <v>1</v>
      </c>
      <c r="R30" s="65">
        <v>87.5</v>
      </c>
      <c r="S30" s="65">
        <v>3</v>
      </c>
      <c r="T30" s="65">
        <v>71</v>
      </c>
      <c r="U30" s="44">
        <v>1</v>
      </c>
    </row>
    <row r="31" spans="1:21" x14ac:dyDescent="0.3">
      <c r="A31" s="57">
        <v>29</v>
      </c>
      <c r="B31" s="87">
        <v>69.5</v>
      </c>
      <c r="C31" s="82">
        <v>1</v>
      </c>
      <c r="D31" s="82">
        <v>68.5</v>
      </c>
      <c r="E31" s="82">
        <v>1</v>
      </c>
      <c r="F31" s="82">
        <v>64.5</v>
      </c>
      <c r="G31" s="82">
        <v>0</v>
      </c>
      <c r="H31" s="82">
        <v>62</v>
      </c>
      <c r="I31" s="82">
        <v>1</v>
      </c>
      <c r="J31" s="82">
        <v>70.5</v>
      </c>
      <c r="K31" s="82">
        <v>0</v>
      </c>
      <c r="L31" s="82">
        <v>63.5</v>
      </c>
      <c r="M31" s="82">
        <v>1</v>
      </c>
      <c r="N31" s="82">
        <v>72</v>
      </c>
      <c r="O31" s="82">
        <v>3</v>
      </c>
      <c r="P31" s="82">
        <v>77.5</v>
      </c>
      <c r="Q31" s="82">
        <v>3</v>
      </c>
      <c r="R31" s="82">
        <v>68.5</v>
      </c>
      <c r="S31" s="82">
        <v>0</v>
      </c>
      <c r="T31" s="82">
        <v>84</v>
      </c>
      <c r="U31" s="83">
        <v>3</v>
      </c>
    </row>
    <row r="32" spans="1:21" x14ac:dyDescent="0.3">
      <c r="A32" s="57">
        <v>30</v>
      </c>
      <c r="B32" s="133">
        <v>84</v>
      </c>
      <c r="C32" s="65">
        <v>3</v>
      </c>
      <c r="D32" s="65">
        <v>65.5</v>
      </c>
      <c r="E32" s="65">
        <v>0</v>
      </c>
      <c r="F32" s="65">
        <v>66.5</v>
      </c>
      <c r="G32" s="65">
        <v>0</v>
      </c>
      <c r="H32" s="65">
        <v>75</v>
      </c>
      <c r="I32" s="65">
        <v>3</v>
      </c>
      <c r="J32" s="65">
        <v>68</v>
      </c>
      <c r="K32" s="65">
        <v>0</v>
      </c>
      <c r="L32" s="65">
        <v>71.5</v>
      </c>
      <c r="M32" s="65">
        <v>3</v>
      </c>
      <c r="N32" s="65">
        <v>65</v>
      </c>
      <c r="O32" s="65">
        <v>0</v>
      </c>
      <c r="P32" s="65">
        <v>82.5</v>
      </c>
      <c r="Q32" s="65">
        <v>3</v>
      </c>
      <c r="R32" s="65">
        <v>80</v>
      </c>
      <c r="S32" s="65">
        <v>3</v>
      </c>
      <c r="T32" s="65">
        <v>70</v>
      </c>
      <c r="U32" s="44">
        <v>0</v>
      </c>
    </row>
    <row r="33" spans="1:110" x14ac:dyDescent="0.3">
      <c r="A33" s="57">
        <v>31</v>
      </c>
      <c r="B33" s="87">
        <v>64.5</v>
      </c>
      <c r="C33" s="82">
        <v>0</v>
      </c>
      <c r="D33" s="82">
        <v>64</v>
      </c>
      <c r="E33" s="82">
        <v>1</v>
      </c>
      <c r="F33" s="177">
        <v>93.5</v>
      </c>
      <c r="G33" s="82">
        <v>3</v>
      </c>
      <c r="H33" s="82">
        <v>64.5</v>
      </c>
      <c r="I33" s="82">
        <v>1</v>
      </c>
      <c r="J33" s="82">
        <v>83</v>
      </c>
      <c r="K33" s="82">
        <v>1</v>
      </c>
      <c r="L33" s="82">
        <v>69</v>
      </c>
      <c r="M33" s="82">
        <v>0</v>
      </c>
      <c r="N33" s="82">
        <v>72.5</v>
      </c>
      <c r="O33" s="82">
        <v>3</v>
      </c>
      <c r="P33" s="82">
        <v>78</v>
      </c>
      <c r="Q33" s="82">
        <v>1</v>
      </c>
      <c r="R33" s="82">
        <v>79.5</v>
      </c>
      <c r="S33" s="82">
        <v>3</v>
      </c>
      <c r="T33" s="82">
        <v>63</v>
      </c>
      <c r="U33" s="83">
        <v>0</v>
      </c>
    </row>
    <row r="34" spans="1:110" x14ac:dyDescent="0.3">
      <c r="A34" s="57">
        <v>32</v>
      </c>
      <c r="B34" s="47">
        <v>57</v>
      </c>
      <c r="C34" s="65">
        <v>0</v>
      </c>
      <c r="D34" s="65">
        <v>73.5</v>
      </c>
      <c r="E34" s="65">
        <v>1</v>
      </c>
      <c r="F34" s="65">
        <v>68.5</v>
      </c>
      <c r="G34" s="65">
        <v>0</v>
      </c>
      <c r="H34" s="65">
        <v>81</v>
      </c>
      <c r="I34" s="65">
        <v>3</v>
      </c>
      <c r="J34" s="65">
        <v>72</v>
      </c>
      <c r="K34" s="65">
        <v>1</v>
      </c>
      <c r="L34" s="65">
        <v>64</v>
      </c>
      <c r="M34" s="65">
        <v>0</v>
      </c>
      <c r="N34" s="65">
        <v>71.5</v>
      </c>
      <c r="O34" s="65">
        <v>3</v>
      </c>
      <c r="P34" s="65">
        <v>78</v>
      </c>
      <c r="Q34" s="65">
        <v>3</v>
      </c>
      <c r="R34" s="65">
        <v>77</v>
      </c>
      <c r="S34" s="65">
        <v>3</v>
      </c>
      <c r="T34" s="65">
        <v>73.5</v>
      </c>
      <c r="U34" s="44">
        <v>0</v>
      </c>
    </row>
    <row r="35" spans="1:110" x14ac:dyDescent="0.3">
      <c r="A35" s="57">
        <v>33</v>
      </c>
      <c r="B35" s="87">
        <v>80.5</v>
      </c>
      <c r="C35" s="82">
        <v>1</v>
      </c>
      <c r="D35" s="82">
        <v>81.5</v>
      </c>
      <c r="E35" s="82">
        <v>3</v>
      </c>
      <c r="F35" s="82">
        <v>68</v>
      </c>
      <c r="G35" s="82">
        <v>0</v>
      </c>
      <c r="H35" s="82">
        <v>76.5</v>
      </c>
      <c r="I35" s="82">
        <v>0</v>
      </c>
      <c r="J35" s="82">
        <v>76</v>
      </c>
      <c r="K35" s="82">
        <v>0</v>
      </c>
      <c r="L35" s="82">
        <v>77</v>
      </c>
      <c r="M35" s="82">
        <v>3</v>
      </c>
      <c r="N35" s="82">
        <v>63.5</v>
      </c>
      <c r="O35" s="82">
        <v>0</v>
      </c>
      <c r="P35" s="82">
        <v>82.5</v>
      </c>
      <c r="Q35" s="82">
        <v>1</v>
      </c>
      <c r="R35" s="82">
        <v>80</v>
      </c>
      <c r="S35" s="82">
        <v>3</v>
      </c>
      <c r="T35" s="82">
        <v>80</v>
      </c>
      <c r="U35" s="83">
        <v>3</v>
      </c>
    </row>
    <row r="36" spans="1:110" x14ac:dyDescent="0.3">
      <c r="A36" s="57">
        <v>34</v>
      </c>
      <c r="B36" s="47">
        <v>77</v>
      </c>
      <c r="C36" s="65">
        <v>1</v>
      </c>
      <c r="D36" s="65">
        <v>67</v>
      </c>
      <c r="E36" s="65">
        <v>1</v>
      </c>
      <c r="F36" s="65">
        <v>77.5</v>
      </c>
      <c r="G36" s="65">
        <v>3</v>
      </c>
      <c r="H36" s="65">
        <v>76.5</v>
      </c>
      <c r="I36" s="65">
        <v>1</v>
      </c>
      <c r="J36" s="65">
        <v>66</v>
      </c>
      <c r="K36" s="65">
        <v>0</v>
      </c>
      <c r="L36" s="65">
        <v>87.5</v>
      </c>
      <c r="M36" s="65">
        <v>3</v>
      </c>
      <c r="N36" s="65">
        <v>77.5</v>
      </c>
      <c r="O36" s="65">
        <v>1</v>
      </c>
      <c r="P36" s="65">
        <v>74.5</v>
      </c>
      <c r="Q36" s="65">
        <v>0</v>
      </c>
      <c r="R36" s="65">
        <v>69.5</v>
      </c>
      <c r="S36" s="65">
        <v>1</v>
      </c>
      <c r="T36" s="65">
        <v>72.5</v>
      </c>
      <c r="U36" s="44">
        <v>1</v>
      </c>
    </row>
    <row r="37" spans="1:110" x14ac:dyDescent="0.3">
      <c r="A37" s="57">
        <v>35</v>
      </c>
      <c r="B37" s="87">
        <v>61</v>
      </c>
      <c r="C37" s="82">
        <v>0</v>
      </c>
      <c r="D37" s="82">
        <v>72.5</v>
      </c>
      <c r="E37" s="82">
        <v>1</v>
      </c>
      <c r="F37" s="82">
        <v>77</v>
      </c>
      <c r="G37" s="82">
        <v>3</v>
      </c>
      <c r="H37" s="82">
        <v>72.5</v>
      </c>
      <c r="I37" s="82">
        <v>1</v>
      </c>
      <c r="J37" s="82">
        <v>79.5</v>
      </c>
      <c r="K37" s="82">
        <v>3</v>
      </c>
      <c r="L37" s="82">
        <v>69</v>
      </c>
      <c r="M37" s="82">
        <v>1</v>
      </c>
      <c r="N37" s="82">
        <v>76.5</v>
      </c>
      <c r="O37" s="82">
        <v>1</v>
      </c>
      <c r="P37" s="82">
        <v>72</v>
      </c>
      <c r="Q37" s="82">
        <v>1</v>
      </c>
      <c r="R37" s="82">
        <v>66</v>
      </c>
      <c r="S37" s="82">
        <v>0</v>
      </c>
      <c r="T37" s="82">
        <v>71.5</v>
      </c>
      <c r="U37" s="83">
        <v>1</v>
      </c>
    </row>
    <row r="38" spans="1:110" x14ac:dyDescent="0.3">
      <c r="A38" s="66">
        <v>36</v>
      </c>
      <c r="B38" s="67">
        <v>66</v>
      </c>
      <c r="C38" s="68">
        <v>0</v>
      </c>
      <c r="D38" s="68">
        <v>67</v>
      </c>
      <c r="E38" s="68">
        <v>0</v>
      </c>
      <c r="F38" s="68">
        <v>75.5</v>
      </c>
      <c r="G38" s="68">
        <v>3</v>
      </c>
      <c r="H38" s="68">
        <v>73</v>
      </c>
      <c r="I38" s="68">
        <v>1</v>
      </c>
      <c r="J38" s="68">
        <v>73.5</v>
      </c>
      <c r="K38" s="68">
        <v>1</v>
      </c>
      <c r="L38" s="68">
        <v>90</v>
      </c>
      <c r="M38" s="68">
        <v>3</v>
      </c>
      <c r="N38" s="68">
        <v>71</v>
      </c>
      <c r="O38" s="68">
        <v>0</v>
      </c>
      <c r="P38" s="68">
        <v>78.5</v>
      </c>
      <c r="Q38" s="68">
        <v>3</v>
      </c>
      <c r="R38" s="68">
        <v>76</v>
      </c>
      <c r="S38" s="68">
        <v>1</v>
      </c>
      <c r="T38" s="68">
        <v>73.5</v>
      </c>
      <c r="U38" s="69">
        <v>1</v>
      </c>
    </row>
    <row r="39" spans="1:110" s="71" customFormat="1" x14ac:dyDescent="0.3">
      <c r="A39" s="70" t="s">
        <v>270</v>
      </c>
      <c r="B39" s="123">
        <f>SUM(B3:B38)</f>
        <v>2544.5</v>
      </c>
      <c r="C39" s="123">
        <f t="shared" ref="C39:U39" si="0">SUM(C3:C38)</f>
        <v>35</v>
      </c>
      <c r="D39" s="123">
        <f t="shared" si="0"/>
        <v>2637.5</v>
      </c>
      <c r="E39" s="123">
        <f t="shared" si="0"/>
        <v>46</v>
      </c>
      <c r="F39" s="123">
        <f t="shared" si="0"/>
        <v>2607</v>
      </c>
      <c r="G39" s="123">
        <f t="shared" si="0"/>
        <v>38</v>
      </c>
      <c r="H39" s="123">
        <f t="shared" si="0"/>
        <v>2661</v>
      </c>
      <c r="I39" s="123">
        <f t="shared" si="0"/>
        <v>57</v>
      </c>
      <c r="J39" s="123">
        <f t="shared" si="0"/>
        <v>2703.5</v>
      </c>
      <c r="K39" s="123">
        <f t="shared" si="0"/>
        <v>52</v>
      </c>
      <c r="L39" s="123">
        <f t="shared" si="0"/>
        <v>2604.5</v>
      </c>
      <c r="M39" s="123">
        <f t="shared" si="0"/>
        <v>48</v>
      </c>
      <c r="N39" s="123">
        <f t="shared" si="0"/>
        <v>2563.5</v>
      </c>
      <c r="O39" s="123">
        <f t="shared" si="0"/>
        <v>45</v>
      </c>
      <c r="P39" s="123">
        <f t="shared" si="0"/>
        <v>2680.5</v>
      </c>
      <c r="Q39" s="123">
        <f t="shared" si="0"/>
        <v>61</v>
      </c>
      <c r="R39" s="123">
        <f t="shared" si="0"/>
        <v>2630.5</v>
      </c>
      <c r="S39" s="123">
        <f t="shared" si="0"/>
        <v>49</v>
      </c>
      <c r="T39" s="123">
        <f t="shared" si="0"/>
        <v>2710</v>
      </c>
      <c r="U39" s="123">
        <f t="shared" si="0"/>
        <v>60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1" spans="1:110" s="73" customFormat="1" x14ac:dyDescent="0.3">
      <c r="A41" s="72" t="s">
        <v>276</v>
      </c>
      <c r="B41" s="124">
        <f t="shared" ref="B41:U41" si="1">B39/36</f>
        <v>70.680555555555557</v>
      </c>
      <c r="C41" s="124">
        <f t="shared" si="1"/>
        <v>0.97222222222222221</v>
      </c>
      <c r="D41" s="124">
        <f t="shared" si="1"/>
        <v>73.263888888888886</v>
      </c>
      <c r="E41" s="124">
        <f t="shared" si="1"/>
        <v>1.2777777777777777</v>
      </c>
      <c r="F41" s="124">
        <f t="shared" si="1"/>
        <v>72.416666666666671</v>
      </c>
      <c r="G41" s="124">
        <f t="shared" si="1"/>
        <v>1.0555555555555556</v>
      </c>
      <c r="H41" s="124">
        <f t="shared" si="1"/>
        <v>73.916666666666671</v>
      </c>
      <c r="I41" s="124">
        <f t="shared" si="1"/>
        <v>1.5833333333333333</v>
      </c>
      <c r="J41" s="124">
        <f t="shared" si="1"/>
        <v>75.097222222222229</v>
      </c>
      <c r="K41" s="124">
        <f t="shared" si="1"/>
        <v>1.4444444444444444</v>
      </c>
      <c r="L41" s="124">
        <f t="shared" si="1"/>
        <v>72.347222222222229</v>
      </c>
      <c r="M41" s="124">
        <f t="shared" si="1"/>
        <v>1.3333333333333333</v>
      </c>
      <c r="N41" s="124">
        <f t="shared" si="1"/>
        <v>71.208333333333329</v>
      </c>
      <c r="O41" s="124">
        <f t="shared" si="1"/>
        <v>1.25</v>
      </c>
      <c r="P41" s="124">
        <f t="shared" si="1"/>
        <v>74.458333333333329</v>
      </c>
      <c r="Q41" s="124">
        <f t="shared" si="1"/>
        <v>1.6944444444444444</v>
      </c>
      <c r="R41" s="124">
        <f t="shared" si="1"/>
        <v>73.069444444444443</v>
      </c>
      <c r="S41" s="124">
        <f t="shared" si="1"/>
        <v>1.3611111111111112</v>
      </c>
      <c r="T41" s="124">
        <f t="shared" si="1"/>
        <v>75.277777777777771</v>
      </c>
      <c r="U41" s="124">
        <f t="shared" si="1"/>
        <v>1.6666666666666667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3" spans="1:110" s="75" customFormat="1" x14ac:dyDescent="0.3">
      <c r="A43" s="74" t="s">
        <v>277</v>
      </c>
      <c r="B43" s="257">
        <v>-37</v>
      </c>
      <c r="C43" s="258"/>
      <c r="D43" s="257">
        <v>-26</v>
      </c>
      <c r="E43" s="258"/>
      <c r="F43" s="257">
        <v>-35</v>
      </c>
      <c r="G43" s="258"/>
      <c r="H43" s="257">
        <v>-15</v>
      </c>
      <c r="I43" s="258"/>
      <c r="J43" s="257">
        <v>-20</v>
      </c>
      <c r="K43" s="258"/>
      <c r="L43" s="257">
        <v>-24</v>
      </c>
      <c r="M43" s="258"/>
      <c r="N43" s="257">
        <v>-27</v>
      </c>
      <c r="O43" s="258"/>
      <c r="P43" s="257">
        <v>-12</v>
      </c>
      <c r="Q43" s="258"/>
      <c r="R43" s="257">
        <v>-23</v>
      </c>
      <c r="S43" s="258"/>
      <c r="T43" s="257">
        <v>-11</v>
      </c>
      <c r="U43" s="258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5" spans="1:110" x14ac:dyDescent="0.3">
      <c r="A45" s="76" t="s">
        <v>278</v>
      </c>
      <c r="B45" s="256">
        <f>COUNTIF(B3:B38, 65.5) + COUNTIF(B3:B38, 71.5) + COUNTIF(B3:B38, 77.5) + COUNTIF(B3:B38, 83.5) + COUNTIF(B3:B38, 89.5) + COUNTIF(B3:B38, 95.5)</f>
        <v>1</v>
      </c>
      <c r="C45" s="256"/>
      <c r="D45" s="256">
        <f>COUNTIF(D3:D38, 65.5) + COUNTIF(D3:D38, 71.5) + COUNTIF(D3:D38, 77.5) + COUNTIF(D3:D38, 83.5) + COUNTIF(D3:D38, 89.5) + COUNTIF(D3:D38, 95.5)</f>
        <v>6</v>
      </c>
      <c r="E45" s="256"/>
      <c r="F45" s="256">
        <f t="shared" ref="F45" si="2">COUNTIF(F3:F38, 65.5) + COUNTIF(F3:F38, 71.5) + COUNTIF(F3:F38, 77.5) + COUNTIF(F3:F38, 83.5) + COUNTIF(F3:F38, 89.5) + COUNTIF(F3:F38, 95.5)</f>
        <v>4</v>
      </c>
      <c r="G45" s="256"/>
      <c r="H45" s="256">
        <f t="shared" ref="H45" si="3">COUNTIF(H3:H38, 65.5) + COUNTIF(H3:H38, 71.5) + COUNTIF(H3:H38, 77.5) + COUNTIF(H3:H38, 83.5) + COUNTIF(H3:H38, 89.5) + COUNTIF(H3:H38, 95.5)</f>
        <v>1</v>
      </c>
      <c r="I45" s="256"/>
      <c r="J45" s="256">
        <f t="shared" ref="J45" si="4">COUNTIF(J3:J38, 65.5) + COUNTIF(J3:J38, 71.5) + COUNTIF(J3:J38, 77.5) + COUNTIF(J3:J38, 83.5) + COUNTIF(J3:J38, 89.5) + COUNTIF(J3:J38, 95.5)</f>
        <v>1</v>
      </c>
      <c r="K45" s="256"/>
      <c r="L45" s="256">
        <f t="shared" ref="L45" si="5">COUNTIF(L3:L38, 65.5) + COUNTIF(L3:L38, 71.5) + COUNTIF(L3:L38, 77.5) + COUNTIF(L3:L38, 83.5) + COUNTIF(L3:L38, 89.5) + COUNTIF(L3:L38, 95.5)</f>
        <v>1</v>
      </c>
      <c r="M45" s="256"/>
      <c r="N45" s="256">
        <f t="shared" ref="N45" si="6">COUNTIF(N3:N38, 65.5) + COUNTIF(N3:N38, 71.5) + COUNTIF(N3:N38, 77.5) + COUNTIF(N3:N38, 83.5) + COUNTIF(N3:N38, 89.5) + COUNTIF(N3:N38, 95.5)</f>
        <v>2</v>
      </c>
      <c r="O45" s="256"/>
      <c r="P45" s="256">
        <f t="shared" ref="P45" si="7">COUNTIF(P3:P38, 65.5) + COUNTIF(P3:P38, 71.5) + COUNTIF(P3:P38, 77.5) + COUNTIF(P3:P38, 83.5) + COUNTIF(P3:P38, 89.5) + COUNTIF(P3:P38, 95.5)</f>
        <v>2</v>
      </c>
      <c r="Q45" s="256"/>
      <c r="R45" s="256">
        <f t="shared" ref="R45" si="8">COUNTIF(R3:R38, 65.5) + COUNTIF(R3:R38, 71.5) + COUNTIF(R3:R38, 77.5) + COUNTIF(R3:R38, 83.5) + COUNTIF(R3:R38, 89.5) + COUNTIF(R3:R38, 95.5)</f>
        <v>1</v>
      </c>
      <c r="S45" s="256"/>
      <c r="T45" s="256">
        <f t="shared" ref="T45" si="9">COUNTIF(T3:T38, 65.5) + COUNTIF(T3:T38, 71.5) + COUNTIF(T3:T38, 77.5) + COUNTIF(T3:T38, 83.5) + COUNTIF(T3:T38, 89.5) + COUNTIF(T3:T38, 95.5)</f>
        <v>2</v>
      </c>
      <c r="U45" s="256"/>
    </row>
    <row r="47" spans="1:110" x14ac:dyDescent="0.3">
      <c r="A47" s="77" t="s">
        <v>279</v>
      </c>
      <c r="B47" s="254">
        <v>0</v>
      </c>
      <c r="C47" s="255"/>
      <c r="D47" s="254">
        <v>4</v>
      </c>
      <c r="E47" s="255"/>
      <c r="F47" s="254">
        <v>3</v>
      </c>
      <c r="G47" s="255"/>
      <c r="H47" s="254">
        <v>0</v>
      </c>
      <c r="I47" s="255"/>
      <c r="J47" s="254">
        <v>0</v>
      </c>
      <c r="K47" s="255"/>
      <c r="L47" s="254">
        <v>0</v>
      </c>
      <c r="M47" s="255"/>
      <c r="N47" s="254">
        <v>2</v>
      </c>
      <c r="O47" s="255"/>
      <c r="P47" s="254">
        <v>0</v>
      </c>
      <c r="Q47" s="255"/>
      <c r="R47" s="254">
        <v>1</v>
      </c>
      <c r="S47" s="255"/>
      <c r="T47" s="254">
        <v>3</v>
      </c>
      <c r="U47" s="255"/>
    </row>
    <row r="49" spans="1:21" x14ac:dyDescent="0.3">
      <c r="A49" s="109" t="s">
        <v>299</v>
      </c>
      <c r="B49" s="113">
        <v>47</v>
      </c>
      <c r="C49" s="113">
        <v>68</v>
      </c>
      <c r="D49" s="113">
        <v>62</v>
      </c>
      <c r="E49" s="113">
        <v>63</v>
      </c>
      <c r="F49" s="113">
        <v>56</v>
      </c>
      <c r="G49" s="113">
        <v>77</v>
      </c>
      <c r="H49" s="113">
        <v>68</v>
      </c>
      <c r="I49" s="113">
        <v>53</v>
      </c>
      <c r="J49" s="113">
        <v>73</v>
      </c>
      <c r="K49" s="113">
        <v>56</v>
      </c>
      <c r="L49" s="113">
        <v>58</v>
      </c>
      <c r="M49" s="113">
        <v>64</v>
      </c>
      <c r="N49" s="113">
        <v>51</v>
      </c>
      <c r="O49" s="113">
        <v>60</v>
      </c>
      <c r="P49" s="113">
        <v>72</v>
      </c>
      <c r="Q49" s="113">
        <v>57</v>
      </c>
      <c r="R49" s="113">
        <v>62</v>
      </c>
      <c r="S49" s="113">
        <v>59</v>
      </c>
      <c r="T49" s="113">
        <v>77</v>
      </c>
      <c r="U49" s="113">
        <v>68</v>
      </c>
    </row>
    <row r="51" spans="1:21" x14ac:dyDescent="0.3">
      <c r="A51" s="142" t="s">
        <v>352</v>
      </c>
      <c r="B51" s="259">
        <f>COUNTIF(C3:C38,3)</f>
        <v>9</v>
      </c>
      <c r="C51" s="260"/>
      <c r="D51" s="259">
        <f t="shared" ref="D51" si="10">COUNTIF(E3:E38,3)</f>
        <v>12</v>
      </c>
      <c r="E51" s="260"/>
      <c r="F51" s="259">
        <f t="shared" ref="F51" si="11">COUNTIF(G3:G38,3)</f>
        <v>9</v>
      </c>
      <c r="G51" s="260"/>
      <c r="H51" s="259">
        <f t="shared" ref="H51" si="12">COUNTIF(I3:I38,3)</f>
        <v>13</v>
      </c>
      <c r="I51" s="260"/>
      <c r="J51" s="259">
        <f t="shared" ref="J51" si="13">COUNTIF(K3:K38,3)</f>
        <v>14</v>
      </c>
      <c r="K51" s="260"/>
      <c r="L51" s="259">
        <f t="shared" ref="L51" si="14">COUNTIF(M3:M38,3)</f>
        <v>14</v>
      </c>
      <c r="M51" s="260"/>
      <c r="N51" s="259">
        <f t="shared" ref="N51" si="15">COUNTIF(O3:O38,3)</f>
        <v>12</v>
      </c>
      <c r="O51" s="260"/>
      <c r="P51" s="259">
        <f t="shared" ref="P51" si="16">COUNTIF(Q3:Q38,3)</f>
        <v>17</v>
      </c>
      <c r="Q51" s="260"/>
      <c r="R51" s="259">
        <f t="shared" ref="R51" si="17">COUNTIF(S3:S38,3)</f>
        <v>13</v>
      </c>
      <c r="S51" s="260"/>
      <c r="T51" s="259">
        <f t="shared" ref="T51" si="18">COUNTIF(U3:U38,3)</f>
        <v>18</v>
      </c>
      <c r="U51" s="260"/>
    </row>
    <row r="52" spans="1:21" x14ac:dyDescent="0.3">
      <c r="A52" s="97" t="s">
        <v>353</v>
      </c>
      <c r="B52" s="261">
        <f>COUNTIF(C3:C38,1)</f>
        <v>8</v>
      </c>
      <c r="C52" s="262"/>
      <c r="D52" s="261">
        <f t="shared" ref="D52" si="19">COUNTIF(E3:E38,1)</f>
        <v>10</v>
      </c>
      <c r="E52" s="262"/>
      <c r="F52" s="261">
        <f t="shared" ref="F52" si="20">COUNTIF(G3:G38,1)</f>
        <v>11</v>
      </c>
      <c r="G52" s="262"/>
      <c r="H52" s="261">
        <f t="shared" ref="H52" si="21">COUNTIF(I3:I38,1)</f>
        <v>18</v>
      </c>
      <c r="I52" s="262"/>
      <c r="J52" s="261">
        <f t="shared" ref="J52" si="22">COUNTIF(K3:K38,1)</f>
        <v>10</v>
      </c>
      <c r="K52" s="262"/>
      <c r="L52" s="261">
        <f t="shared" ref="L52" si="23">COUNTIF(M3:M38,1)</f>
        <v>6</v>
      </c>
      <c r="M52" s="262"/>
      <c r="N52" s="261">
        <f t="shared" ref="N52" si="24">COUNTIF(O3:O38,1)</f>
        <v>9</v>
      </c>
      <c r="O52" s="262"/>
      <c r="P52" s="261">
        <f t="shared" ref="P52" si="25">COUNTIF(Q3:Q38,1)</f>
        <v>10</v>
      </c>
      <c r="Q52" s="262"/>
      <c r="R52" s="261">
        <f t="shared" ref="R52" si="26">COUNTIF(S3:S38,1)</f>
        <v>10</v>
      </c>
      <c r="S52" s="262"/>
      <c r="T52" s="261">
        <f t="shared" ref="T52" si="27">COUNTIF(U3:U38,1)</f>
        <v>6</v>
      </c>
      <c r="U52" s="262"/>
    </row>
    <row r="53" spans="1:21" x14ac:dyDescent="0.3">
      <c r="A53" s="143" t="s">
        <v>354</v>
      </c>
      <c r="B53" s="263">
        <f>COUNTIF(C3:C38,0)</f>
        <v>19</v>
      </c>
      <c r="C53" s="264"/>
      <c r="D53" s="263">
        <f t="shared" ref="D53" si="28">COUNTIF(E3:E38,0)</f>
        <v>14</v>
      </c>
      <c r="E53" s="264"/>
      <c r="F53" s="263">
        <f t="shared" ref="F53" si="29">COUNTIF(G3:G38,0)</f>
        <v>16</v>
      </c>
      <c r="G53" s="264"/>
      <c r="H53" s="263">
        <f t="shared" ref="H53" si="30">COUNTIF(I3:I38,0)</f>
        <v>5</v>
      </c>
      <c r="I53" s="264"/>
      <c r="J53" s="263">
        <f t="shared" ref="J53" si="31">COUNTIF(K3:K38,0)</f>
        <v>12</v>
      </c>
      <c r="K53" s="264"/>
      <c r="L53" s="263">
        <f t="shared" ref="L53" si="32">COUNTIF(M3:M38,0)</f>
        <v>16</v>
      </c>
      <c r="M53" s="264"/>
      <c r="N53" s="263">
        <f t="shared" ref="N53" si="33">COUNTIF(O3:O38,0)</f>
        <v>15</v>
      </c>
      <c r="O53" s="264"/>
      <c r="P53" s="263">
        <f t="shared" ref="P53" si="34">COUNTIF(Q3:Q38,0)</f>
        <v>9</v>
      </c>
      <c r="Q53" s="264"/>
      <c r="R53" s="263">
        <f t="shared" ref="R53" si="35">COUNTIF(S3:S38,0)</f>
        <v>13</v>
      </c>
      <c r="S53" s="264"/>
      <c r="T53" s="263">
        <f t="shared" ref="T53" si="36">COUNTIF(U3:U38,0)</f>
        <v>12</v>
      </c>
      <c r="U53" s="264"/>
    </row>
  </sheetData>
  <mergeCells count="70">
    <mergeCell ref="L53:M53"/>
    <mergeCell ref="N53:O53"/>
    <mergeCell ref="P53:Q53"/>
    <mergeCell ref="R53:S53"/>
    <mergeCell ref="T53:U53"/>
    <mergeCell ref="B53:C53"/>
    <mergeCell ref="D53:E53"/>
    <mergeCell ref="F53:G53"/>
    <mergeCell ref="H53:I53"/>
    <mergeCell ref="J53:K53"/>
    <mergeCell ref="L52:M52"/>
    <mergeCell ref="N52:O52"/>
    <mergeCell ref="P52:Q52"/>
    <mergeCell ref="R52:S52"/>
    <mergeCell ref="T52:U52"/>
    <mergeCell ref="B52:C52"/>
    <mergeCell ref="D52:E52"/>
    <mergeCell ref="F52:G52"/>
    <mergeCell ref="H52:I52"/>
    <mergeCell ref="J52:K52"/>
    <mergeCell ref="L51:M51"/>
    <mergeCell ref="N51:O51"/>
    <mergeCell ref="P51:Q51"/>
    <mergeCell ref="R51:S51"/>
    <mergeCell ref="T51:U51"/>
    <mergeCell ref="B51:C51"/>
    <mergeCell ref="D51:E51"/>
    <mergeCell ref="F51:G51"/>
    <mergeCell ref="H51:I51"/>
    <mergeCell ref="J51:K51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5:H105"/>
  <sheetViews>
    <sheetView zoomScale="80" zoomScaleNormal="80" workbookViewId="0">
      <selection activeCell="N100" sqref="N100"/>
    </sheetView>
  </sheetViews>
  <sheetFormatPr defaultRowHeight="14" x14ac:dyDescent="0.3"/>
  <cols>
    <col min="2" max="2" width="14.4140625" bestFit="1" customWidth="1"/>
    <col min="5" max="5" width="15" bestFit="1" customWidth="1"/>
    <col min="7" max="7" width="8.58203125" customWidth="1"/>
    <col min="8" max="8" width="13.08203125" bestFit="1" customWidth="1"/>
  </cols>
  <sheetData>
    <row r="95" spans="2:8" ht="14.5" x14ac:dyDescent="0.35">
      <c r="B95" s="265" t="s">
        <v>297</v>
      </c>
      <c r="C95" s="265"/>
      <c r="E95" s="265" t="s">
        <v>298</v>
      </c>
      <c r="F95" s="265"/>
      <c r="H95" s="138" t="s">
        <v>343</v>
      </c>
    </row>
    <row r="96" spans="2:8" x14ac:dyDescent="0.3">
      <c r="B96" s="95" t="s">
        <v>296</v>
      </c>
      <c r="C96" s="94">
        <f>Punteggio!U39 - FantaCulo!AL41</f>
        <v>62.439899999999994</v>
      </c>
      <c r="E96" s="95" t="s">
        <v>294</v>
      </c>
      <c r="F96" s="120">
        <f>Punteggio!Q39</f>
        <v>61</v>
      </c>
      <c r="H96" s="137">
        <v>10</v>
      </c>
    </row>
    <row r="97" spans="2:8" x14ac:dyDescent="0.3">
      <c r="B97" s="95" t="s">
        <v>290</v>
      </c>
      <c r="C97" s="94">
        <f>Punteggio!I39 - FantaCulo!N41</f>
        <v>59.661499999999997</v>
      </c>
      <c r="E97" s="95" t="s">
        <v>296</v>
      </c>
      <c r="F97" s="120">
        <f>Punteggio!U39</f>
        <v>60</v>
      </c>
      <c r="H97" s="137">
        <v>2</v>
      </c>
    </row>
    <row r="98" spans="2:8" x14ac:dyDescent="0.3">
      <c r="B98" s="95" t="s">
        <v>294</v>
      </c>
      <c r="C98" s="94">
        <f>Punteggio!Q39 - FantaCulo!AD41</f>
        <v>58.105999999999995</v>
      </c>
      <c r="E98" s="95" t="s">
        <v>290</v>
      </c>
      <c r="F98" s="120">
        <f>Punteggio!I39</f>
        <v>57</v>
      </c>
      <c r="H98" s="137">
        <v>16</v>
      </c>
    </row>
    <row r="99" spans="2:8" x14ac:dyDescent="0.3">
      <c r="B99" s="95" t="s">
        <v>291</v>
      </c>
      <c r="C99" s="94">
        <f>Punteggio!K39 - FantaCulo!R41</f>
        <v>56.552299999999995</v>
      </c>
      <c r="E99" s="95" t="s">
        <v>291</v>
      </c>
      <c r="F99" s="120">
        <f>Punteggio!K39</f>
        <v>52</v>
      </c>
      <c r="H99" s="137">
        <v>5</v>
      </c>
    </row>
    <row r="100" spans="2:8" x14ac:dyDescent="0.3">
      <c r="B100" s="95" t="s">
        <v>288</v>
      </c>
      <c r="C100" s="94">
        <f>Punteggio!E39 - FantaCulo!F41</f>
        <v>49.218299999999999</v>
      </c>
      <c r="E100" s="95" t="s">
        <v>295</v>
      </c>
      <c r="F100" s="120">
        <f>Punteggio!S39</f>
        <v>49</v>
      </c>
      <c r="H100" s="137">
        <v>-9</v>
      </c>
    </row>
    <row r="101" spans="2:8" x14ac:dyDescent="0.3">
      <c r="B101" s="95" t="s">
        <v>295</v>
      </c>
      <c r="C101" s="94">
        <f>Punteggio!S39 - FantaCulo!AH41</f>
        <v>48.662199999999999</v>
      </c>
      <c r="E101" s="95" t="s">
        <v>292</v>
      </c>
      <c r="F101" s="120">
        <f>Punteggio!M39</f>
        <v>48</v>
      </c>
      <c r="H101" s="137">
        <v>-1</v>
      </c>
    </row>
    <row r="102" spans="2:8" x14ac:dyDescent="0.3">
      <c r="B102" s="95" t="s">
        <v>289</v>
      </c>
      <c r="C102" s="94">
        <f>Punteggio!G39 - FantaCulo!J41</f>
        <v>43.774299999999997</v>
      </c>
      <c r="E102" s="95" t="s">
        <v>288</v>
      </c>
      <c r="F102" s="120">
        <f>Punteggio!E39</f>
        <v>46</v>
      </c>
      <c r="H102" s="137">
        <v>-14</v>
      </c>
    </row>
    <row r="103" spans="2:8" x14ac:dyDescent="0.3">
      <c r="B103" s="95" t="s">
        <v>293</v>
      </c>
      <c r="C103" s="94">
        <f>Punteggio!O39 - FantaCulo!Z41</f>
        <v>43.329699999999995</v>
      </c>
      <c r="E103" s="95" t="s">
        <v>293</v>
      </c>
      <c r="F103" s="120">
        <f>Punteggio!O39</f>
        <v>45</v>
      </c>
      <c r="H103" s="137">
        <v>15</v>
      </c>
    </row>
    <row r="104" spans="2:8" x14ac:dyDescent="0.3">
      <c r="B104" s="95" t="s">
        <v>292</v>
      </c>
      <c r="C104" s="94">
        <f>Punteggio!M39 - FantaCulo!V41</f>
        <v>42.885599999999997</v>
      </c>
      <c r="E104" s="95" t="s">
        <v>289</v>
      </c>
      <c r="F104" s="120">
        <f>Punteggio!G39</f>
        <v>38</v>
      </c>
      <c r="H104" s="137">
        <v>-13</v>
      </c>
    </row>
    <row r="105" spans="2:8" x14ac:dyDescent="0.3">
      <c r="B105" s="95" t="s">
        <v>287</v>
      </c>
      <c r="C105" s="94">
        <f>Punteggio!C39 - FantaCulo!B41</f>
        <v>40.33</v>
      </c>
      <c r="E105" s="95" t="s">
        <v>287</v>
      </c>
      <c r="F105" s="120">
        <f>Punteggio!C39</f>
        <v>35</v>
      </c>
      <c r="H105" s="137">
        <v>-13</v>
      </c>
    </row>
  </sheetData>
  <sortState ref="E96:F105">
    <sortCondition descending="1" ref="F96"/>
  </sortState>
  <mergeCells count="2">
    <mergeCell ref="B95:C95"/>
    <mergeCell ref="E95:F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80" zoomScaleNormal="80" workbookViewId="0">
      <pane ySplit="1" topLeftCell="A2" activePane="bottomLeft" state="frozen"/>
      <selection pane="bottomLeft" activeCell="V35" sqref="V35"/>
    </sheetView>
  </sheetViews>
  <sheetFormatPr defaultRowHeight="14" x14ac:dyDescent="0.3"/>
  <sheetData>
    <row r="1" spans="1:21" x14ac:dyDescent="0.3">
      <c r="A1" s="48" t="s">
        <v>268</v>
      </c>
      <c r="B1" s="276" t="s">
        <v>283</v>
      </c>
      <c r="C1" s="276"/>
      <c r="D1" s="277" t="s">
        <v>7</v>
      </c>
      <c r="E1" s="277"/>
      <c r="F1" s="278" t="s">
        <v>8</v>
      </c>
      <c r="G1" s="278"/>
      <c r="H1" s="279" t="s">
        <v>9</v>
      </c>
      <c r="I1" s="279"/>
      <c r="J1" s="280" t="s">
        <v>10</v>
      </c>
      <c r="K1" s="280"/>
      <c r="L1" s="281" t="s">
        <v>267</v>
      </c>
      <c r="M1" s="281"/>
      <c r="N1" s="272" t="s">
        <v>12</v>
      </c>
      <c r="O1" s="272"/>
      <c r="P1" s="273" t="s">
        <v>273</v>
      </c>
      <c r="Q1" s="273"/>
      <c r="R1" s="274" t="s">
        <v>274</v>
      </c>
      <c r="S1" s="274"/>
      <c r="T1" s="275" t="s">
        <v>13</v>
      </c>
      <c r="U1" s="275"/>
    </row>
    <row r="2" spans="1:21" x14ac:dyDescent="0.3">
      <c r="A2" s="114">
        <v>1</v>
      </c>
      <c r="B2" s="268">
        <v>10</v>
      </c>
      <c r="C2" s="268"/>
      <c r="D2" s="268">
        <v>6</v>
      </c>
      <c r="E2" s="268"/>
      <c r="F2" s="271">
        <v>20</v>
      </c>
      <c r="G2" s="271"/>
      <c r="H2" s="268">
        <v>11</v>
      </c>
      <c r="I2" s="268"/>
      <c r="J2" s="269">
        <v>25</v>
      </c>
      <c r="K2" s="269"/>
      <c r="L2" s="268">
        <v>7</v>
      </c>
      <c r="M2" s="268"/>
      <c r="N2" s="268">
        <v>13</v>
      </c>
      <c r="O2" s="268"/>
      <c r="P2" s="268">
        <v>9</v>
      </c>
      <c r="Q2" s="268"/>
      <c r="R2" s="268">
        <v>9</v>
      </c>
      <c r="S2" s="268"/>
      <c r="T2" s="270">
        <v>16</v>
      </c>
      <c r="U2" s="270"/>
    </row>
    <row r="3" spans="1:21" x14ac:dyDescent="0.3">
      <c r="A3" s="114">
        <v>2</v>
      </c>
      <c r="B3" s="268">
        <v>9</v>
      </c>
      <c r="C3" s="268"/>
      <c r="D3" s="271">
        <v>20</v>
      </c>
      <c r="E3" s="271"/>
      <c r="F3" s="268">
        <v>6</v>
      </c>
      <c r="G3" s="268"/>
      <c r="H3" s="268">
        <v>9</v>
      </c>
      <c r="I3" s="268"/>
      <c r="J3" s="269">
        <v>25</v>
      </c>
      <c r="K3" s="269"/>
      <c r="L3" s="268">
        <v>10</v>
      </c>
      <c r="M3" s="268"/>
      <c r="N3" s="268">
        <v>11</v>
      </c>
      <c r="O3" s="268"/>
      <c r="P3" s="268">
        <v>7</v>
      </c>
      <c r="Q3" s="268"/>
      <c r="R3" s="268">
        <v>13</v>
      </c>
      <c r="S3" s="268"/>
      <c r="T3" s="270">
        <v>16</v>
      </c>
      <c r="U3" s="270"/>
    </row>
    <row r="4" spans="1:21" x14ac:dyDescent="0.3">
      <c r="A4" s="114">
        <v>3</v>
      </c>
      <c r="B4" s="270">
        <v>16</v>
      </c>
      <c r="C4" s="270"/>
      <c r="D4" s="268">
        <v>8</v>
      </c>
      <c r="E4" s="268"/>
      <c r="F4" s="268">
        <v>9</v>
      </c>
      <c r="G4" s="268"/>
      <c r="H4" s="268">
        <v>10</v>
      </c>
      <c r="I4" s="268"/>
      <c r="J4" s="268">
        <v>13</v>
      </c>
      <c r="K4" s="268"/>
      <c r="L4" s="268">
        <v>7</v>
      </c>
      <c r="M4" s="268"/>
      <c r="N4" s="268">
        <v>13</v>
      </c>
      <c r="O4" s="268"/>
      <c r="P4" s="269">
        <v>25</v>
      </c>
      <c r="Q4" s="269"/>
      <c r="R4" s="268">
        <v>6</v>
      </c>
      <c r="S4" s="268"/>
      <c r="T4" s="271">
        <v>20</v>
      </c>
      <c r="U4" s="271"/>
    </row>
    <row r="5" spans="1:21" x14ac:dyDescent="0.3">
      <c r="A5" s="114">
        <v>4</v>
      </c>
      <c r="B5" s="268">
        <v>11</v>
      </c>
      <c r="C5" s="268"/>
      <c r="D5" s="270">
        <v>16</v>
      </c>
      <c r="E5" s="270"/>
      <c r="F5" s="268">
        <v>10</v>
      </c>
      <c r="G5" s="268"/>
      <c r="H5" s="269">
        <v>25</v>
      </c>
      <c r="I5" s="269"/>
      <c r="J5" s="268">
        <v>13</v>
      </c>
      <c r="K5" s="268"/>
      <c r="L5" s="268">
        <v>7</v>
      </c>
      <c r="M5" s="268"/>
      <c r="N5" s="271">
        <v>20</v>
      </c>
      <c r="O5" s="271"/>
      <c r="P5" s="268">
        <v>9</v>
      </c>
      <c r="Q5" s="268"/>
      <c r="R5" s="268">
        <v>6</v>
      </c>
      <c r="S5" s="268"/>
      <c r="T5" s="268">
        <v>9</v>
      </c>
      <c r="U5" s="268"/>
    </row>
    <row r="6" spans="1:21" x14ac:dyDescent="0.3">
      <c r="A6" s="114">
        <v>5</v>
      </c>
      <c r="B6" s="268">
        <v>11</v>
      </c>
      <c r="C6" s="268"/>
      <c r="D6" s="271">
        <v>20</v>
      </c>
      <c r="E6" s="271"/>
      <c r="F6" s="268">
        <v>9</v>
      </c>
      <c r="G6" s="268"/>
      <c r="H6" s="268">
        <v>6</v>
      </c>
      <c r="I6" s="268"/>
      <c r="J6" s="268">
        <v>9</v>
      </c>
      <c r="K6" s="268"/>
      <c r="L6" s="268">
        <v>10</v>
      </c>
      <c r="M6" s="268"/>
      <c r="N6" s="268">
        <v>7</v>
      </c>
      <c r="O6" s="268"/>
      <c r="P6" s="269">
        <v>25</v>
      </c>
      <c r="Q6" s="269"/>
      <c r="R6" s="270">
        <v>16</v>
      </c>
      <c r="S6" s="270"/>
      <c r="T6" s="268">
        <v>13</v>
      </c>
      <c r="U6" s="268"/>
    </row>
    <row r="7" spans="1:21" x14ac:dyDescent="0.3">
      <c r="A7" s="114">
        <v>6</v>
      </c>
      <c r="B7" s="268">
        <v>6</v>
      </c>
      <c r="C7" s="268"/>
      <c r="D7" s="269">
        <v>25</v>
      </c>
      <c r="E7" s="269"/>
      <c r="F7" s="270">
        <v>16</v>
      </c>
      <c r="G7" s="270"/>
      <c r="H7" s="268">
        <v>11</v>
      </c>
      <c r="I7" s="268"/>
      <c r="J7" s="268">
        <v>13</v>
      </c>
      <c r="K7" s="268"/>
      <c r="L7" s="268">
        <v>10</v>
      </c>
      <c r="M7" s="268"/>
      <c r="N7" s="271">
        <v>20</v>
      </c>
      <c r="O7" s="271"/>
      <c r="P7" s="268">
        <v>7</v>
      </c>
      <c r="Q7" s="268"/>
      <c r="R7" s="268">
        <v>8</v>
      </c>
      <c r="S7" s="268"/>
      <c r="T7" s="268">
        <v>9</v>
      </c>
      <c r="U7" s="268"/>
    </row>
    <row r="8" spans="1:21" x14ac:dyDescent="0.3">
      <c r="A8" s="114">
        <v>7</v>
      </c>
      <c r="B8" s="268">
        <v>6</v>
      </c>
      <c r="C8" s="268"/>
      <c r="D8" s="271">
        <v>20</v>
      </c>
      <c r="E8" s="271"/>
      <c r="F8" s="268">
        <v>9</v>
      </c>
      <c r="G8" s="268"/>
      <c r="H8" s="270">
        <v>16</v>
      </c>
      <c r="I8" s="270"/>
      <c r="J8" s="269">
        <v>25</v>
      </c>
      <c r="K8" s="269"/>
      <c r="L8" s="268">
        <v>11</v>
      </c>
      <c r="M8" s="268"/>
      <c r="N8" s="268">
        <v>8</v>
      </c>
      <c r="O8" s="268"/>
      <c r="P8" s="268">
        <v>13</v>
      </c>
      <c r="Q8" s="268"/>
      <c r="R8" s="268">
        <v>7</v>
      </c>
      <c r="S8" s="268"/>
      <c r="T8" s="268">
        <v>10</v>
      </c>
      <c r="U8" s="268"/>
    </row>
    <row r="9" spans="1:21" x14ac:dyDescent="0.3">
      <c r="A9" s="114">
        <v>8</v>
      </c>
      <c r="B9" s="268">
        <v>13</v>
      </c>
      <c r="C9" s="268"/>
      <c r="D9" s="268">
        <v>10</v>
      </c>
      <c r="E9" s="268"/>
      <c r="F9" s="268">
        <v>8</v>
      </c>
      <c r="G9" s="268"/>
      <c r="H9" s="270">
        <v>16</v>
      </c>
      <c r="I9" s="270"/>
      <c r="J9" s="268">
        <v>6</v>
      </c>
      <c r="K9" s="268"/>
      <c r="L9" s="269">
        <v>25</v>
      </c>
      <c r="M9" s="269"/>
      <c r="N9" s="268">
        <v>9</v>
      </c>
      <c r="O9" s="268"/>
      <c r="P9" s="268">
        <v>7</v>
      </c>
      <c r="Q9" s="268"/>
      <c r="R9" s="268">
        <v>11</v>
      </c>
      <c r="S9" s="268"/>
      <c r="T9" s="271">
        <v>20</v>
      </c>
      <c r="U9" s="271"/>
    </row>
    <row r="10" spans="1:21" x14ac:dyDescent="0.3">
      <c r="A10" s="114">
        <v>9</v>
      </c>
      <c r="B10" s="268">
        <v>10</v>
      </c>
      <c r="C10" s="268"/>
      <c r="D10" s="268">
        <v>13</v>
      </c>
      <c r="E10" s="268"/>
      <c r="F10" s="268">
        <v>9</v>
      </c>
      <c r="G10" s="268"/>
      <c r="H10" s="270">
        <v>16</v>
      </c>
      <c r="I10" s="270"/>
      <c r="J10" s="269">
        <v>25</v>
      </c>
      <c r="K10" s="269"/>
      <c r="L10" s="268">
        <v>11</v>
      </c>
      <c r="M10" s="268"/>
      <c r="N10" s="268">
        <v>7</v>
      </c>
      <c r="O10" s="268"/>
      <c r="P10" s="268">
        <v>9</v>
      </c>
      <c r="Q10" s="268"/>
      <c r="R10" s="271">
        <v>20</v>
      </c>
      <c r="S10" s="271"/>
      <c r="T10" s="268">
        <v>6</v>
      </c>
      <c r="U10" s="268"/>
    </row>
    <row r="11" spans="1:21" x14ac:dyDescent="0.3">
      <c r="A11" s="114">
        <v>10</v>
      </c>
      <c r="B11" s="268">
        <v>8</v>
      </c>
      <c r="C11" s="268"/>
      <c r="D11" s="268">
        <v>10</v>
      </c>
      <c r="E11" s="268"/>
      <c r="F11" s="268">
        <v>9</v>
      </c>
      <c r="G11" s="268"/>
      <c r="H11" s="268">
        <v>13</v>
      </c>
      <c r="I11" s="268"/>
      <c r="J11" s="268">
        <v>11</v>
      </c>
      <c r="K11" s="268"/>
      <c r="L11" s="268">
        <v>6</v>
      </c>
      <c r="M11" s="268"/>
      <c r="N11" s="268">
        <v>7</v>
      </c>
      <c r="O11" s="268"/>
      <c r="P11" s="270">
        <v>16</v>
      </c>
      <c r="Q11" s="270"/>
      <c r="R11" s="269">
        <v>25</v>
      </c>
      <c r="S11" s="269"/>
      <c r="T11" s="271">
        <v>20</v>
      </c>
      <c r="U11" s="271"/>
    </row>
    <row r="12" spans="1:21" x14ac:dyDescent="0.3">
      <c r="A12" s="114">
        <v>11</v>
      </c>
      <c r="B12" s="269">
        <v>25</v>
      </c>
      <c r="C12" s="269"/>
      <c r="D12" s="268">
        <v>9</v>
      </c>
      <c r="E12" s="268"/>
      <c r="F12" s="268">
        <v>6</v>
      </c>
      <c r="G12" s="268"/>
      <c r="H12" s="270">
        <v>16</v>
      </c>
      <c r="I12" s="270"/>
      <c r="J12" s="268">
        <v>11</v>
      </c>
      <c r="K12" s="268"/>
      <c r="L12" s="268">
        <v>7</v>
      </c>
      <c r="M12" s="268"/>
      <c r="N12" s="271">
        <v>20</v>
      </c>
      <c r="O12" s="271"/>
      <c r="P12" s="268">
        <v>11</v>
      </c>
      <c r="Q12" s="268"/>
      <c r="R12" s="268">
        <v>9</v>
      </c>
      <c r="S12" s="268"/>
      <c r="T12" s="268">
        <v>13</v>
      </c>
      <c r="U12" s="268"/>
    </row>
    <row r="13" spans="1:21" x14ac:dyDescent="0.3">
      <c r="A13" s="114">
        <v>12</v>
      </c>
      <c r="B13" s="268">
        <v>9</v>
      </c>
      <c r="C13" s="268"/>
      <c r="D13" s="268">
        <v>13</v>
      </c>
      <c r="E13" s="268"/>
      <c r="F13" s="270">
        <v>16</v>
      </c>
      <c r="G13" s="270"/>
      <c r="H13" s="268">
        <v>8</v>
      </c>
      <c r="I13" s="268"/>
      <c r="J13" s="268">
        <v>10</v>
      </c>
      <c r="K13" s="268"/>
      <c r="L13" s="268">
        <v>7</v>
      </c>
      <c r="M13" s="268"/>
      <c r="N13" s="268">
        <v>6</v>
      </c>
      <c r="O13" s="268"/>
      <c r="P13" s="268">
        <v>11</v>
      </c>
      <c r="Q13" s="268"/>
      <c r="R13" s="271">
        <v>20</v>
      </c>
      <c r="S13" s="271"/>
      <c r="T13" s="269">
        <v>25</v>
      </c>
      <c r="U13" s="269"/>
    </row>
    <row r="14" spans="1:21" x14ac:dyDescent="0.3">
      <c r="A14" s="114">
        <v>13</v>
      </c>
      <c r="B14" s="268">
        <v>11</v>
      </c>
      <c r="C14" s="268"/>
      <c r="D14" s="268">
        <v>9</v>
      </c>
      <c r="E14" s="268"/>
      <c r="F14" s="270">
        <v>16</v>
      </c>
      <c r="G14" s="270"/>
      <c r="H14" s="269">
        <v>25</v>
      </c>
      <c r="I14" s="269"/>
      <c r="J14" s="268">
        <v>8</v>
      </c>
      <c r="K14" s="268"/>
      <c r="L14" s="268">
        <v>10</v>
      </c>
      <c r="M14" s="268"/>
      <c r="N14" s="268">
        <v>6</v>
      </c>
      <c r="O14" s="268"/>
      <c r="P14" s="268">
        <v>7</v>
      </c>
      <c r="Q14" s="268"/>
      <c r="R14" s="269">
        <v>25</v>
      </c>
      <c r="S14" s="269"/>
      <c r="T14" s="268">
        <v>13</v>
      </c>
      <c r="U14" s="268"/>
    </row>
    <row r="15" spans="1:21" x14ac:dyDescent="0.3">
      <c r="A15" s="114">
        <v>14</v>
      </c>
      <c r="B15" s="268">
        <v>7</v>
      </c>
      <c r="C15" s="268"/>
      <c r="D15" s="268">
        <v>6</v>
      </c>
      <c r="E15" s="268"/>
      <c r="F15" s="268">
        <v>9</v>
      </c>
      <c r="G15" s="268"/>
      <c r="H15" s="268">
        <v>10</v>
      </c>
      <c r="I15" s="268"/>
      <c r="J15" s="268">
        <v>13</v>
      </c>
      <c r="K15" s="268"/>
      <c r="L15" s="271">
        <v>20</v>
      </c>
      <c r="M15" s="271"/>
      <c r="N15" s="268">
        <v>11</v>
      </c>
      <c r="O15" s="268"/>
      <c r="P15" s="269">
        <v>25</v>
      </c>
      <c r="Q15" s="269"/>
      <c r="R15" s="268">
        <v>9</v>
      </c>
      <c r="S15" s="268"/>
      <c r="T15" s="270">
        <v>16</v>
      </c>
      <c r="U15" s="270"/>
    </row>
    <row r="16" spans="1:21" x14ac:dyDescent="0.3">
      <c r="A16" s="114">
        <v>15</v>
      </c>
      <c r="B16" s="268">
        <v>10</v>
      </c>
      <c r="C16" s="268"/>
      <c r="D16" s="270">
        <v>16</v>
      </c>
      <c r="E16" s="270"/>
      <c r="F16" s="269">
        <v>25</v>
      </c>
      <c r="G16" s="269"/>
      <c r="H16" s="268">
        <v>8</v>
      </c>
      <c r="I16" s="268"/>
      <c r="J16" s="268">
        <v>9</v>
      </c>
      <c r="K16" s="268"/>
      <c r="L16" s="268">
        <v>7</v>
      </c>
      <c r="M16" s="268"/>
      <c r="N16" s="268">
        <v>13</v>
      </c>
      <c r="O16" s="268"/>
      <c r="P16" s="271">
        <v>20</v>
      </c>
      <c r="Q16" s="271"/>
      <c r="R16" s="268">
        <v>6</v>
      </c>
      <c r="S16" s="268"/>
      <c r="T16" s="268">
        <v>11</v>
      </c>
      <c r="U16" s="268"/>
    </row>
    <row r="17" spans="1:21" x14ac:dyDescent="0.3">
      <c r="A17" s="114">
        <v>16</v>
      </c>
      <c r="B17" s="268">
        <v>7</v>
      </c>
      <c r="C17" s="268"/>
      <c r="D17" s="270">
        <v>16</v>
      </c>
      <c r="E17" s="270"/>
      <c r="F17" s="268">
        <v>10</v>
      </c>
      <c r="G17" s="268"/>
      <c r="H17" s="268">
        <v>9</v>
      </c>
      <c r="I17" s="268"/>
      <c r="J17" s="269">
        <v>25</v>
      </c>
      <c r="K17" s="269"/>
      <c r="L17" s="268">
        <v>7</v>
      </c>
      <c r="M17" s="268"/>
      <c r="N17" s="268">
        <v>9</v>
      </c>
      <c r="O17" s="268"/>
      <c r="P17" s="271">
        <v>20</v>
      </c>
      <c r="Q17" s="271"/>
      <c r="R17" s="268">
        <v>13</v>
      </c>
      <c r="S17" s="268"/>
      <c r="T17" s="268">
        <v>13</v>
      </c>
      <c r="U17" s="268"/>
    </row>
    <row r="18" spans="1:21" x14ac:dyDescent="0.3">
      <c r="A18" s="114">
        <v>17</v>
      </c>
      <c r="B18" s="268">
        <v>6</v>
      </c>
      <c r="C18" s="268"/>
      <c r="D18" s="271">
        <v>20</v>
      </c>
      <c r="E18" s="271"/>
      <c r="F18" s="268">
        <v>10</v>
      </c>
      <c r="G18" s="268"/>
      <c r="H18" s="269">
        <v>25</v>
      </c>
      <c r="I18" s="269"/>
      <c r="J18" s="268">
        <v>9</v>
      </c>
      <c r="K18" s="268"/>
      <c r="L18" s="268">
        <v>13</v>
      </c>
      <c r="M18" s="268"/>
      <c r="N18" s="268">
        <v>11</v>
      </c>
      <c r="O18" s="268"/>
      <c r="P18" s="268">
        <v>7</v>
      </c>
      <c r="Q18" s="268"/>
      <c r="R18" s="268">
        <v>8</v>
      </c>
      <c r="S18" s="268"/>
      <c r="T18" s="270">
        <v>16</v>
      </c>
      <c r="U18" s="270"/>
    </row>
    <row r="19" spans="1:21" x14ac:dyDescent="0.3">
      <c r="A19" s="114">
        <v>18</v>
      </c>
      <c r="B19" s="268">
        <v>13</v>
      </c>
      <c r="C19" s="268"/>
      <c r="D19" s="268">
        <v>7</v>
      </c>
      <c r="E19" s="268"/>
      <c r="F19" s="268">
        <v>10</v>
      </c>
      <c r="G19" s="268"/>
      <c r="H19" s="268">
        <v>9</v>
      </c>
      <c r="I19" s="268"/>
      <c r="J19" s="269">
        <v>25</v>
      </c>
      <c r="K19" s="269"/>
      <c r="L19" s="268">
        <v>7</v>
      </c>
      <c r="M19" s="268"/>
      <c r="N19" s="268">
        <v>9</v>
      </c>
      <c r="O19" s="268"/>
      <c r="P19" s="268">
        <v>11</v>
      </c>
      <c r="Q19" s="268"/>
      <c r="R19" s="270">
        <v>16</v>
      </c>
      <c r="S19" s="270"/>
      <c r="T19" s="271">
        <v>20</v>
      </c>
      <c r="U19" s="271"/>
    </row>
    <row r="20" spans="1:21" x14ac:dyDescent="0.3">
      <c r="A20" s="114">
        <v>19</v>
      </c>
      <c r="B20" s="268">
        <v>10</v>
      </c>
      <c r="C20" s="268"/>
      <c r="D20" s="268">
        <v>13</v>
      </c>
      <c r="E20" s="268"/>
      <c r="F20" s="268">
        <v>11</v>
      </c>
      <c r="G20" s="268"/>
      <c r="H20" s="269">
        <v>25</v>
      </c>
      <c r="I20" s="269"/>
      <c r="J20" s="268">
        <v>7</v>
      </c>
      <c r="K20" s="268"/>
      <c r="L20" s="268">
        <v>8</v>
      </c>
      <c r="M20" s="268"/>
      <c r="N20" s="270">
        <v>16</v>
      </c>
      <c r="O20" s="270"/>
      <c r="P20" s="269">
        <v>25</v>
      </c>
      <c r="Q20" s="269"/>
      <c r="R20" s="268">
        <v>6</v>
      </c>
      <c r="S20" s="268"/>
      <c r="T20" s="268">
        <v>9</v>
      </c>
      <c r="U20" s="268"/>
    </row>
    <row r="21" spans="1:21" x14ac:dyDescent="0.3">
      <c r="A21" s="114">
        <v>20</v>
      </c>
      <c r="B21" s="268">
        <v>7</v>
      </c>
      <c r="C21" s="268"/>
      <c r="D21" s="269">
        <v>25</v>
      </c>
      <c r="E21" s="269"/>
      <c r="F21" s="268">
        <v>8</v>
      </c>
      <c r="G21" s="268"/>
      <c r="H21" s="268">
        <v>9</v>
      </c>
      <c r="I21" s="268"/>
      <c r="J21" s="268">
        <v>10</v>
      </c>
      <c r="K21" s="268"/>
      <c r="L21" s="271">
        <v>20</v>
      </c>
      <c r="M21" s="271"/>
      <c r="N21" s="268">
        <v>11</v>
      </c>
      <c r="O21" s="268"/>
      <c r="P21" s="268">
        <v>6</v>
      </c>
      <c r="Q21" s="268"/>
      <c r="R21" s="268">
        <v>13</v>
      </c>
      <c r="S21" s="268"/>
      <c r="T21" s="270">
        <v>16</v>
      </c>
      <c r="U21" s="270"/>
    </row>
    <row r="22" spans="1:21" x14ac:dyDescent="0.3">
      <c r="A22" s="114">
        <v>21</v>
      </c>
      <c r="B22" s="268">
        <v>13</v>
      </c>
      <c r="C22" s="268"/>
      <c r="D22" s="268">
        <v>10</v>
      </c>
      <c r="E22" s="268"/>
      <c r="F22" s="270">
        <v>16</v>
      </c>
      <c r="G22" s="270"/>
      <c r="H22" s="268">
        <v>8</v>
      </c>
      <c r="I22" s="268"/>
      <c r="J22" s="268">
        <v>9</v>
      </c>
      <c r="K22" s="268"/>
      <c r="L22" s="268">
        <v>6</v>
      </c>
      <c r="M22" s="268"/>
      <c r="N22" s="268">
        <v>7</v>
      </c>
      <c r="O22" s="268"/>
      <c r="P22" s="268">
        <v>11</v>
      </c>
      <c r="Q22" s="268"/>
      <c r="R22" s="271">
        <v>20</v>
      </c>
      <c r="S22" s="271"/>
      <c r="T22" s="269">
        <v>25</v>
      </c>
      <c r="U22" s="269"/>
    </row>
    <row r="23" spans="1:21" x14ac:dyDescent="0.3">
      <c r="A23" s="114">
        <v>22</v>
      </c>
      <c r="B23" s="268">
        <v>9</v>
      </c>
      <c r="C23" s="268"/>
      <c r="D23" s="268">
        <v>7</v>
      </c>
      <c r="E23" s="268"/>
      <c r="F23" s="268">
        <v>7</v>
      </c>
      <c r="G23" s="268"/>
      <c r="H23" s="271">
        <v>20</v>
      </c>
      <c r="I23" s="271"/>
      <c r="J23" s="268">
        <v>8</v>
      </c>
      <c r="K23" s="268"/>
      <c r="L23" s="268">
        <v>11</v>
      </c>
      <c r="M23" s="268"/>
      <c r="N23" s="269">
        <v>25</v>
      </c>
      <c r="O23" s="269"/>
      <c r="P23" s="268">
        <v>10</v>
      </c>
      <c r="Q23" s="268"/>
      <c r="R23" s="270">
        <v>16</v>
      </c>
      <c r="S23" s="270"/>
      <c r="T23" s="268">
        <v>13</v>
      </c>
      <c r="U23" s="268"/>
    </row>
    <row r="24" spans="1:21" x14ac:dyDescent="0.3">
      <c r="A24" s="114">
        <v>23</v>
      </c>
      <c r="B24" s="268">
        <v>7</v>
      </c>
      <c r="C24" s="268"/>
      <c r="D24" s="268">
        <v>8</v>
      </c>
      <c r="E24" s="268"/>
      <c r="F24" s="268">
        <v>13</v>
      </c>
      <c r="G24" s="268"/>
      <c r="H24" s="270">
        <v>16</v>
      </c>
      <c r="I24" s="270"/>
      <c r="J24" s="269">
        <v>25</v>
      </c>
      <c r="K24" s="269"/>
      <c r="L24" s="268">
        <v>10</v>
      </c>
      <c r="M24" s="268"/>
      <c r="N24" s="271">
        <v>20</v>
      </c>
      <c r="O24" s="271"/>
      <c r="P24" s="268">
        <v>9</v>
      </c>
      <c r="Q24" s="268"/>
      <c r="R24" s="268">
        <v>7</v>
      </c>
      <c r="S24" s="268"/>
      <c r="T24" s="268">
        <v>11</v>
      </c>
      <c r="U24" s="268"/>
    </row>
    <row r="25" spans="1:21" x14ac:dyDescent="0.3">
      <c r="A25" s="114">
        <v>24</v>
      </c>
      <c r="B25" s="268">
        <v>6</v>
      </c>
      <c r="C25" s="268"/>
      <c r="D25" s="269">
        <v>25</v>
      </c>
      <c r="E25" s="269"/>
      <c r="F25" s="270">
        <v>16</v>
      </c>
      <c r="G25" s="270"/>
      <c r="H25" s="268">
        <v>13</v>
      </c>
      <c r="I25" s="268"/>
      <c r="J25" s="268">
        <v>9</v>
      </c>
      <c r="K25" s="268"/>
      <c r="L25" s="271">
        <v>20</v>
      </c>
      <c r="M25" s="271"/>
      <c r="N25" s="268">
        <v>13</v>
      </c>
      <c r="O25" s="268"/>
      <c r="P25" s="268">
        <v>7</v>
      </c>
      <c r="Q25" s="268"/>
      <c r="R25" s="268">
        <v>10</v>
      </c>
      <c r="S25" s="268"/>
      <c r="T25" s="268">
        <v>8</v>
      </c>
      <c r="U25" s="268"/>
    </row>
    <row r="26" spans="1:21" x14ac:dyDescent="0.3">
      <c r="A26" s="114">
        <v>25</v>
      </c>
      <c r="B26" s="269">
        <v>25</v>
      </c>
      <c r="C26" s="269"/>
      <c r="D26" s="268">
        <v>7</v>
      </c>
      <c r="E26" s="268"/>
      <c r="F26" s="268">
        <v>13</v>
      </c>
      <c r="G26" s="268"/>
      <c r="H26" s="270">
        <v>16</v>
      </c>
      <c r="I26" s="270"/>
      <c r="J26" s="268">
        <v>8</v>
      </c>
      <c r="K26" s="268"/>
      <c r="L26" s="268">
        <v>9</v>
      </c>
      <c r="M26" s="268"/>
      <c r="N26" s="271">
        <v>20</v>
      </c>
      <c r="O26" s="271"/>
      <c r="P26" s="268">
        <v>11</v>
      </c>
      <c r="Q26" s="268"/>
      <c r="R26" s="268">
        <v>11</v>
      </c>
      <c r="S26" s="268"/>
      <c r="T26" s="268">
        <v>6</v>
      </c>
      <c r="U26" s="268"/>
    </row>
    <row r="27" spans="1:21" x14ac:dyDescent="0.3">
      <c r="A27" s="114">
        <v>26</v>
      </c>
      <c r="B27" s="270">
        <v>16</v>
      </c>
      <c r="C27" s="270"/>
      <c r="D27" s="268">
        <v>6</v>
      </c>
      <c r="E27" s="268"/>
      <c r="F27" s="268">
        <v>8</v>
      </c>
      <c r="G27" s="268"/>
      <c r="H27" s="268">
        <v>13</v>
      </c>
      <c r="I27" s="268"/>
      <c r="J27" s="268">
        <v>10</v>
      </c>
      <c r="K27" s="268"/>
      <c r="L27" s="271">
        <v>20</v>
      </c>
      <c r="M27" s="271"/>
      <c r="N27" s="268">
        <v>9</v>
      </c>
      <c r="O27" s="268"/>
      <c r="P27" s="268">
        <v>11</v>
      </c>
      <c r="Q27" s="268"/>
      <c r="R27" s="268">
        <v>7</v>
      </c>
      <c r="S27" s="268"/>
      <c r="T27" s="269">
        <v>25</v>
      </c>
      <c r="U27" s="269"/>
    </row>
    <row r="28" spans="1:21" x14ac:dyDescent="0.3">
      <c r="A28" s="114">
        <v>27</v>
      </c>
      <c r="B28" s="268">
        <v>7</v>
      </c>
      <c r="C28" s="268"/>
      <c r="D28" s="268">
        <v>9</v>
      </c>
      <c r="E28" s="268"/>
      <c r="F28" s="270">
        <v>16</v>
      </c>
      <c r="G28" s="270"/>
      <c r="H28" s="268">
        <v>11</v>
      </c>
      <c r="I28" s="268"/>
      <c r="J28" s="268">
        <v>10</v>
      </c>
      <c r="K28" s="268"/>
      <c r="L28" s="271">
        <v>20</v>
      </c>
      <c r="M28" s="271"/>
      <c r="N28" s="268">
        <v>6</v>
      </c>
      <c r="O28" s="268"/>
      <c r="P28" s="268">
        <v>13</v>
      </c>
      <c r="Q28" s="268"/>
      <c r="R28" s="268">
        <v>8</v>
      </c>
      <c r="S28" s="268"/>
      <c r="T28" s="269">
        <v>25</v>
      </c>
      <c r="U28" s="269"/>
    </row>
    <row r="29" spans="1:21" x14ac:dyDescent="0.3">
      <c r="A29" s="114">
        <v>28</v>
      </c>
      <c r="B29" s="271">
        <v>20</v>
      </c>
      <c r="C29" s="271"/>
      <c r="D29" s="268">
        <v>8</v>
      </c>
      <c r="E29" s="268"/>
      <c r="F29" s="268">
        <v>13</v>
      </c>
      <c r="G29" s="268"/>
      <c r="H29" s="268">
        <v>11</v>
      </c>
      <c r="I29" s="268"/>
      <c r="J29" s="270">
        <v>16</v>
      </c>
      <c r="K29" s="270"/>
      <c r="L29" s="268">
        <v>7</v>
      </c>
      <c r="M29" s="268"/>
      <c r="N29" s="268">
        <v>6</v>
      </c>
      <c r="O29" s="268"/>
      <c r="P29" s="268">
        <v>10</v>
      </c>
      <c r="Q29" s="268"/>
      <c r="R29" s="269">
        <v>25</v>
      </c>
      <c r="S29" s="269"/>
      <c r="T29" s="268">
        <v>9</v>
      </c>
      <c r="U29" s="268"/>
    </row>
    <row r="30" spans="1:21" x14ac:dyDescent="0.3">
      <c r="A30" s="114">
        <v>29</v>
      </c>
      <c r="B30" s="268">
        <v>11</v>
      </c>
      <c r="C30" s="268"/>
      <c r="D30" s="268">
        <v>10</v>
      </c>
      <c r="E30" s="268"/>
      <c r="F30" s="268">
        <v>8</v>
      </c>
      <c r="G30" s="268"/>
      <c r="H30" s="268">
        <v>6</v>
      </c>
      <c r="I30" s="268"/>
      <c r="J30" s="268">
        <v>13</v>
      </c>
      <c r="K30" s="268"/>
      <c r="L30" s="268">
        <v>7</v>
      </c>
      <c r="M30" s="268"/>
      <c r="N30" s="270">
        <v>16</v>
      </c>
      <c r="O30" s="270"/>
      <c r="P30" s="271">
        <v>20</v>
      </c>
      <c r="Q30" s="271"/>
      <c r="R30" s="268">
        <v>10</v>
      </c>
      <c r="S30" s="268"/>
      <c r="T30" s="269">
        <v>25</v>
      </c>
      <c r="U30" s="269"/>
    </row>
    <row r="31" spans="1:21" x14ac:dyDescent="0.3">
      <c r="A31" s="114">
        <v>30</v>
      </c>
      <c r="B31" s="269">
        <v>25</v>
      </c>
      <c r="C31" s="269"/>
      <c r="D31" s="268">
        <v>7</v>
      </c>
      <c r="E31" s="268"/>
      <c r="F31" s="268">
        <v>8</v>
      </c>
      <c r="G31" s="268"/>
      <c r="H31" s="268">
        <v>13</v>
      </c>
      <c r="I31" s="268"/>
      <c r="J31" s="268">
        <v>9</v>
      </c>
      <c r="K31" s="268"/>
      <c r="L31" s="268">
        <v>11</v>
      </c>
      <c r="M31" s="268"/>
      <c r="N31" s="268">
        <v>6</v>
      </c>
      <c r="O31" s="268"/>
      <c r="P31" s="271">
        <v>20</v>
      </c>
      <c r="Q31" s="271"/>
      <c r="R31" s="270">
        <v>16</v>
      </c>
      <c r="S31" s="270"/>
      <c r="T31" s="268">
        <v>10</v>
      </c>
      <c r="U31" s="268"/>
    </row>
    <row r="32" spans="1:21" x14ac:dyDescent="0.3">
      <c r="A32" s="114">
        <v>31</v>
      </c>
      <c r="B32" s="268">
        <v>8</v>
      </c>
      <c r="C32" s="268"/>
      <c r="D32" s="268">
        <v>8</v>
      </c>
      <c r="E32" s="268"/>
      <c r="F32" s="269">
        <v>25</v>
      </c>
      <c r="G32" s="269"/>
      <c r="H32" s="268">
        <v>9</v>
      </c>
      <c r="I32" s="268"/>
      <c r="J32" s="271">
        <v>20</v>
      </c>
      <c r="K32" s="271"/>
      <c r="L32" s="268">
        <v>10</v>
      </c>
      <c r="M32" s="268"/>
      <c r="N32" s="268">
        <v>11</v>
      </c>
      <c r="O32" s="268"/>
      <c r="P32" s="268">
        <v>13</v>
      </c>
      <c r="Q32" s="268"/>
      <c r="R32" s="270">
        <v>16</v>
      </c>
      <c r="S32" s="270"/>
      <c r="T32" s="268">
        <v>6</v>
      </c>
      <c r="U32" s="268"/>
    </row>
    <row r="33" spans="1:21" x14ac:dyDescent="0.3">
      <c r="A33" s="114">
        <v>32</v>
      </c>
      <c r="B33" s="268">
        <v>6</v>
      </c>
      <c r="C33" s="268"/>
      <c r="D33" s="268">
        <v>13</v>
      </c>
      <c r="E33" s="268"/>
      <c r="F33" s="268">
        <v>8</v>
      </c>
      <c r="G33" s="268"/>
      <c r="H33" s="269">
        <v>25</v>
      </c>
      <c r="I33" s="269"/>
      <c r="J33" s="268">
        <v>10</v>
      </c>
      <c r="K33" s="268"/>
      <c r="L33" s="268">
        <v>7</v>
      </c>
      <c r="M33" s="268"/>
      <c r="N33" s="268">
        <v>9</v>
      </c>
      <c r="O33" s="268"/>
      <c r="P33" s="271">
        <v>20</v>
      </c>
      <c r="Q33" s="271"/>
      <c r="R33" s="270">
        <v>16</v>
      </c>
      <c r="S33" s="270"/>
      <c r="T33" s="268">
        <v>13</v>
      </c>
      <c r="U33" s="268"/>
    </row>
    <row r="34" spans="1:21" x14ac:dyDescent="0.3">
      <c r="A34" s="114">
        <v>33</v>
      </c>
      <c r="B34" s="270">
        <v>16</v>
      </c>
      <c r="C34" s="270"/>
      <c r="D34" s="271">
        <v>20</v>
      </c>
      <c r="E34" s="271"/>
      <c r="F34" s="268">
        <v>7</v>
      </c>
      <c r="G34" s="268"/>
      <c r="H34" s="268">
        <v>9</v>
      </c>
      <c r="I34" s="268"/>
      <c r="J34" s="268">
        <v>8</v>
      </c>
      <c r="K34" s="268"/>
      <c r="L34" s="268">
        <v>10</v>
      </c>
      <c r="M34" s="268"/>
      <c r="N34" s="268">
        <v>6</v>
      </c>
      <c r="O34" s="268"/>
      <c r="P34" s="269">
        <v>25</v>
      </c>
      <c r="Q34" s="269"/>
      <c r="R34" s="268">
        <v>13</v>
      </c>
      <c r="S34" s="268"/>
      <c r="T34" s="268">
        <v>13</v>
      </c>
      <c r="U34" s="268"/>
    </row>
    <row r="35" spans="1:21" x14ac:dyDescent="0.3">
      <c r="A35" s="114">
        <v>34</v>
      </c>
      <c r="B35" s="268">
        <v>13</v>
      </c>
      <c r="C35" s="268"/>
      <c r="D35" s="268">
        <v>7</v>
      </c>
      <c r="E35" s="268"/>
      <c r="F35" s="271">
        <v>20</v>
      </c>
      <c r="G35" s="271"/>
      <c r="H35" s="268">
        <v>11</v>
      </c>
      <c r="I35" s="268"/>
      <c r="J35" s="268">
        <v>6</v>
      </c>
      <c r="K35" s="268"/>
      <c r="L35" s="269">
        <v>25</v>
      </c>
      <c r="M35" s="269"/>
      <c r="N35" s="271">
        <v>20</v>
      </c>
      <c r="O35" s="271"/>
      <c r="P35" s="268">
        <v>10</v>
      </c>
      <c r="Q35" s="268"/>
      <c r="R35" s="268">
        <v>8</v>
      </c>
      <c r="S35" s="268"/>
      <c r="T35" s="268">
        <v>9</v>
      </c>
      <c r="U35" s="268"/>
    </row>
    <row r="36" spans="1:21" x14ac:dyDescent="0.3">
      <c r="A36" s="114">
        <v>35</v>
      </c>
      <c r="B36" s="268">
        <v>6</v>
      </c>
      <c r="C36" s="268"/>
      <c r="D36" s="268">
        <v>13</v>
      </c>
      <c r="E36" s="268"/>
      <c r="F36" s="271">
        <v>20</v>
      </c>
      <c r="G36" s="271"/>
      <c r="H36" s="268">
        <v>13</v>
      </c>
      <c r="I36" s="268"/>
      <c r="J36" s="269">
        <v>25</v>
      </c>
      <c r="K36" s="269"/>
      <c r="L36" s="268">
        <v>8</v>
      </c>
      <c r="M36" s="268"/>
      <c r="N36" s="270">
        <v>16</v>
      </c>
      <c r="O36" s="270"/>
      <c r="P36" s="268">
        <v>10</v>
      </c>
      <c r="Q36" s="268"/>
      <c r="R36" s="268">
        <v>7</v>
      </c>
      <c r="S36" s="268"/>
      <c r="T36" s="268">
        <v>9</v>
      </c>
      <c r="U36" s="268"/>
    </row>
    <row r="37" spans="1:21" x14ac:dyDescent="0.3">
      <c r="A37" s="114">
        <v>36</v>
      </c>
      <c r="B37" s="268">
        <v>6</v>
      </c>
      <c r="C37" s="268"/>
      <c r="D37" s="268">
        <v>7</v>
      </c>
      <c r="E37" s="268"/>
      <c r="F37" s="268">
        <v>13</v>
      </c>
      <c r="G37" s="268"/>
      <c r="H37" s="268">
        <v>9</v>
      </c>
      <c r="I37" s="268"/>
      <c r="J37" s="268">
        <v>11</v>
      </c>
      <c r="K37" s="268"/>
      <c r="L37" s="269">
        <v>25</v>
      </c>
      <c r="M37" s="269"/>
      <c r="N37" s="268">
        <v>8</v>
      </c>
      <c r="O37" s="268"/>
      <c r="P37" s="271">
        <v>20</v>
      </c>
      <c r="Q37" s="271"/>
      <c r="R37" s="270">
        <v>16</v>
      </c>
      <c r="S37" s="270"/>
      <c r="T37" s="268">
        <v>11</v>
      </c>
      <c r="U37" s="268"/>
    </row>
    <row r="38" spans="1:21" x14ac:dyDescent="0.3">
      <c r="A38" s="115" t="s">
        <v>270</v>
      </c>
      <c r="B38" s="266">
        <f>SUM(B2:C37)</f>
        <v>399</v>
      </c>
      <c r="C38" s="267"/>
      <c r="D38" s="266">
        <f>SUM(D2:E37)</f>
        <v>447</v>
      </c>
      <c r="E38" s="267"/>
      <c r="F38" s="266">
        <f t="shared" ref="F38" si="0">SUM(F2:G37)</f>
        <v>437</v>
      </c>
      <c r="G38" s="267"/>
      <c r="H38" s="266">
        <f t="shared" ref="H38" si="1">SUM(H2:I37)</f>
        <v>480</v>
      </c>
      <c r="I38" s="267"/>
      <c r="J38" s="266">
        <f t="shared" ref="J38" si="2">SUM(J2:K37)</f>
        <v>489</v>
      </c>
      <c r="K38" s="267"/>
      <c r="L38" s="266">
        <f t="shared" ref="L38" si="3">SUM(L2:M37)</f>
        <v>416</v>
      </c>
      <c r="M38" s="267"/>
      <c r="N38" s="266">
        <f t="shared" ref="N38" si="4">SUM(N2:O37)</f>
        <v>425</v>
      </c>
      <c r="O38" s="267"/>
      <c r="P38" s="266">
        <f t="shared" ref="P38" si="5">SUM(P2:Q37)</f>
        <v>490</v>
      </c>
      <c r="Q38" s="267"/>
      <c r="R38" s="266">
        <f t="shared" ref="R38" si="6">SUM(R2:S37)</f>
        <v>452</v>
      </c>
      <c r="S38" s="267"/>
      <c r="T38" s="266">
        <f t="shared" ref="T38" si="7">SUM(T2:U37)</f>
        <v>509</v>
      </c>
      <c r="U38" s="267"/>
    </row>
    <row r="66" spans="1:21" x14ac:dyDescent="0.3">
      <c r="A66" s="139" t="s">
        <v>347</v>
      </c>
      <c r="B66" s="268">
        <f>COUNTIF(B2:C37,25)</f>
        <v>3</v>
      </c>
      <c r="C66" s="268"/>
      <c r="D66" s="268">
        <f t="shared" ref="D66" si="8">COUNTIF(D2:E37,25)</f>
        <v>3</v>
      </c>
      <c r="E66" s="268"/>
      <c r="F66" s="268">
        <f t="shared" ref="F66" si="9">COUNTIF(F2:G37,25)</f>
        <v>2</v>
      </c>
      <c r="G66" s="268"/>
      <c r="H66" s="268">
        <f t="shared" ref="H66" si="10">COUNTIF(H2:I37,25)</f>
        <v>5</v>
      </c>
      <c r="I66" s="268"/>
      <c r="J66" s="268">
        <f t="shared" ref="J66" si="11">COUNTIF(J2:K37,25)</f>
        <v>8</v>
      </c>
      <c r="K66" s="268"/>
      <c r="L66" s="268">
        <f t="shared" ref="L66" si="12">COUNTIF(L2:M37,25)</f>
        <v>3</v>
      </c>
      <c r="M66" s="268"/>
      <c r="N66" s="268">
        <f t="shared" ref="N66" si="13">COUNTIF(N2:O37,25)</f>
        <v>1</v>
      </c>
      <c r="O66" s="268"/>
      <c r="P66" s="268">
        <f t="shared" ref="P66" si="14">COUNTIF(P2:Q37,25)</f>
        <v>5</v>
      </c>
      <c r="Q66" s="268"/>
      <c r="R66" s="268">
        <f t="shared" ref="R66" si="15">COUNTIF(R2:S37,25)</f>
        <v>3</v>
      </c>
      <c r="S66" s="268"/>
      <c r="T66" s="268">
        <f t="shared" ref="T66" si="16">COUNTIF(T2:U37,25)</f>
        <v>5</v>
      </c>
      <c r="U66" s="268"/>
    </row>
    <row r="67" spans="1:21" x14ac:dyDescent="0.3">
      <c r="A67" s="140" t="s">
        <v>348</v>
      </c>
      <c r="B67" s="268">
        <f>COUNTIF(B2:C37,20)</f>
        <v>1</v>
      </c>
      <c r="C67" s="268"/>
      <c r="D67" s="268">
        <f t="shared" ref="D67" si="17">COUNTIF(D2:E37,20)</f>
        <v>5</v>
      </c>
      <c r="E67" s="268"/>
      <c r="F67" s="268">
        <f t="shared" ref="F67" si="18">COUNTIF(F2:G37,20)</f>
        <v>3</v>
      </c>
      <c r="G67" s="268"/>
      <c r="H67" s="268">
        <f t="shared" ref="H67" si="19">COUNTIF(H2:I37,20)</f>
        <v>1</v>
      </c>
      <c r="I67" s="268"/>
      <c r="J67" s="268">
        <f t="shared" ref="J67" si="20">COUNTIF(J2:K37,20)</f>
        <v>1</v>
      </c>
      <c r="K67" s="268"/>
      <c r="L67" s="268">
        <f t="shared" ref="L67" si="21">COUNTIF(L2:M37,20)</f>
        <v>5</v>
      </c>
      <c r="M67" s="268"/>
      <c r="N67" s="268">
        <f t="shared" ref="N67" si="22">COUNTIF(N2:O37,20)</f>
        <v>6</v>
      </c>
      <c r="O67" s="268"/>
      <c r="P67" s="268">
        <f t="shared" ref="P67" si="23">COUNTIF(P2:Q37,20)</f>
        <v>6</v>
      </c>
      <c r="Q67" s="268"/>
      <c r="R67" s="268">
        <f t="shared" ref="R67" si="24">COUNTIF(R2:S37,20)</f>
        <v>3</v>
      </c>
      <c r="S67" s="268"/>
      <c r="T67" s="268">
        <f t="shared" ref="T67" si="25">COUNTIF(T2:U37,20)</f>
        <v>4</v>
      </c>
      <c r="U67" s="268"/>
    </row>
    <row r="68" spans="1:21" x14ac:dyDescent="0.3">
      <c r="A68" s="141" t="s">
        <v>349</v>
      </c>
      <c r="B68" s="268">
        <f>COUNTIF(B2:C37,16)</f>
        <v>3</v>
      </c>
      <c r="C68" s="268"/>
      <c r="D68" s="268">
        <f t="shared" ref="D68" si="26">COUNTIF(D2:E37,16)</f>
        <v>3</v>
      </c>
      <c r="E68" s="268"/>
      <c r="F68" s="268">
        <f t="shared" ref="F68" si="27">COUNTIF(F2:G37,16)</f>
        <v>6</v>
      </c>
      <c r="G68" s="268"/>
      <c r="H68" s="268">
        <f t="shared" ref="H68" si="28">COUNTIF(H2:I37,16)</f>
        <v>6</v>
      </c>
      <c r="I68" s="268"/>
      <c r="J68" s="268">
        <f t="shared" ref="J68" si="29">COUNTIF(J2:K37,16)</f>
        <v>1</v>
      </c>
      <c r="K68" s="268"/>
      <c r="L68" s="268">
        <f t="shared" ref="L68" si="30">COUNTIF(L2:M37,16)</f>
        <v>0</v>
      </c>
      <c r="M68" s="268"/>
      <c r="N68" s="268">
        <f t="shared" ref="N68" si="31">COUNTIF(N2:O37,16)</f>
        <v>3</v>
      </c>
      <c r="O68" s="268"/>
      <c r="P68" s="268">
        <f t="shared" ref="P68" si="32">COUNTIF(P2:Q37,16)</f>
        <v>1</v>
      </c>
      <c r="Q68" s="268"/>
      <c r="R68" s="268">
        <f t="shared" ref="R68" si="33">COUNTIF(R2:S37,16)</f>
        <v>7</v>
      </c>
      <c r="S68" s="268"/>
      <c r="T68" s="268">
        <f t="shared" ref="T68" si="34">COUNTIF(T2:U37,16)</f>
        <v>5</v>
      </c>
      <c r="U68" s="268"/>
    </row>
  </sheetData>
  <sortState ref="A1:U37">
    <sortCondition descending="1" ref="B1"/>
  </sortState>
  <mergeCells count="410"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zoomScale="80" zoomScaleNormal="80" workbookViewId="0">
      <pane xSplit="1" topLeftCell="B1" activePane="topRight" state="frozen"/>
      <selection pane="topRight" activeCell="AN21" sqref="AN21"/>
    </sheetView>
  </sheetViews>
  <sheetFormatPr defaultRowHeight="14" x14ac:dyDescent="0.3"/>
  <cols>
    <col min="1" max="1" width="15.33203125" bestFit="1" customWidth="1"/>
    <col min="2" max="41" width="4.58203125" customWidth="1"/>
  </cols>
  <sheetData>
    <row r="1" spans="1:41" ht="15" thickTop="1" thickBot="1" x14ac:dyDescent="0.35">
      <c r="A1" s="161" t="s">
        <v>330</v>
      </c>
      <c r="B1" s="294" t="s">
        <v>283</v>
      </c>
      <c r="C1" s="295"/>
      <c r="D1" s="295"/>
      <c r="E1" s="296"/>
      <c r="F1" s="297" t="s">
        <v>7</v>
      </c>
      <c r="G1" s="298"/>
      <c r="H1" s="298"/>
      <c r="I1" s="299"/>
      <c r="J1" s="300" t="s">
        <v>318</v>
      </c>
      <c r="K1" s="301"/>
      <c r="L1" s="301"/>
      <c r="M1" s="302"/>
      <c r="N1" s="303" t="s">
        <v>9</v>
      </c>
      <c r="O1" s="304"/>
      <c r="P1" s="304"/>
      <c r="Q1" s="305"/>
      <c r="R1" s="306" t="s">
        <v>10</v>
      </c>
      <c r="S1" s="307"/>
      <c r="T1" s="307"/>
      <c r="U1" s="308"/>
      <c r="V1" s="309" t="s">
        <v>275</v>
      </c>
      <c r="W1" s="310"/>
      <c r="X1" s="310"/>
      <c r="Y1" s="311"/>
      <c r="Z1" s="282" t="s">
        <v>12</v>
      </c>
      <c r="AA1" s="283"/>
      <c r="AB1" s="283"/>
      <c r="AC1" s="284"/>
      <c r="AD1" s="285" t="s">
        <v>273</v>
      </c>
      <c r="AE1" s="286"/>
      <c r="AF1" s="286"/>
      <c r="AG1" s="287"/>
      <c r="AH1" s="288" t="s">
        <v>274</v>
      </c>
      <c r="AI1" s="289"/>
      <c r="AJ1" s="289"/>
      <c r="AK1" s="290"/>
      <c r="AL1" s="291" t="s">
        <v>13</v>
      </c>
      <c r="AM1" s="292"/>
      <c r="AN1" s="292"/>
      <c r="AO1" s="293"/>
    </row>
    <row r="2" spans="1:41" ht="14.5" thickTop="1" x14ac:dyDescent="0.3">
      <c r="A2" s="160" t="s">
        <v>283</v>
      </c>
      <c r="B2" s="162"/>
      <c r="C2" s="162"/>
      <c r="D2" s="162"/>
      <c r="E2" s="163"/>
      <c r="F2" s="164" t="s">
        <v>333</v>
      </c>
      <c r="G2" s="165" t="s">
        <v>316</v>
      </c>
      <c r="H2" s="166" t="s">
        <v>344</v>
      </c>
      <c r="I2" s="167" t="s">
        <v>337</v>
      </c>
      <c r="J2" s="168" t="s">
        <v>314</v>
      </c>
      <c r="K2" s="166" t="s">
        <v>340</v>
      </c>
      <c r="L2" s="169" t="s">
        <v>313</v>
      </c>
      <c r="M2" s="178" t="s">
        <v>312</v>
      </c>
      <c r="N2" s="170" t="s">
        <v>313</v>
      </c>
      <c r="O2" s="166" t="s">
        <v>340</v>
      </c>
      <c r="P2" s="165" t="s">
        <v>315</v>
      </c>
      <c r="Q2" s="167" t="s">
        <v>342</v>
      </c>
      <c r="R2" s="168" t="s">
        <v>357</v>
      </c>
      <c r="S2" s="166" t="s">
        <v>338</v>
      </c>
      <c r="T2" s="165" t="s">
        <v>341</v>
      </c>
      <c r="U2" s="179" t="s">
        <v>344</v>
      </c>
      <c r="V2" s="164" t="s">
        <v>340</v>
      </c>
      <c r="W2" s="165" t="s">
        <v>357</v>
      </c>
      <c r="X2" s="166" t="s">
        <v>355</v>
      </c>
      <c r="Y2" s="179" t="s">
        <v>365</v>
      </c>
      <c r="Z2" s="168" t="s">
        <v>339</v>
      </c>
      <c r="AA2" s="169" t="s">
        <v>337</v>
      </c>
      <c r="AB2" s="166" t="s">
        <v>358</v>
      </c>
      <c r="AC2" s="179" t="s">
        <v>338</v>
      </c>
      <c r="AD2" s="170" t="s">
        <v>346</v>
      </c>
      <c r="AE2" s="166" t="s">
        <v>317</v>
      </c>
      <c r="AF2" s="166" t="s">
        <v>338</v>
      </c>
      <c r="AG2" s="167" t="s">
        <v>342</v>
      </c>
      <c r="AH2" s="168" t="s">
        <v>339</v>
      </c>
      <c r="AI2" s="166" t="s">
        <v>333</v>
      </c>
      <c r="AJ2" s="166" t="s">
        <v>340</v>
      </c>
      <c r="AK2" s="179" t="s">
        <v>344</v>
      </c>
      <c r="AL2" s="164" t="s">
        <v>358</v>
      </c>
      <c r="AM2" s="166" t="s">
        <v>340</v>
      </c>
      <c r="AN2" s="165" t="s">
        <v>357</v>
      </c>
      <c r="AO2" s="167" t="s">
        <v>313</v>
      </c>
    </row>
    <row r="3" spans="1:41" x14ac:dyDescent="0.3">
      <c r="A3" s="121" t="s">
        <v>7</v>
      </c>
      <c r="B3" s="119" t="s">
        <v>332</v>
      </c>
      <c r="C3" s="118" t="s">
        <v>317</v>
      </c>
      <c r="D3" s="119" t="s">
        <v>345</v>
      </c>
      <c r="E3" s="159" t="s">
        <v>337</v>
      </c>
      <c r="F3" s="155"/>
      <c r="G3" s="116"/>
      <c r="H3" s="116"/>
      <c r="I3" s="158"/>
      <c r="J3" s="157" t="s">
        <v>350</v>
      </c>
      <c r="K3" s="118" t="s">
        <v>333</v>
      </c>
      <c r="L3" s="119" t="s">
        <v>364</v>
      </c>
      <c r="M3" s="174" t="s">
        <v>316</v>
      </c>
      <c r="N3" s="156" t="s">
        <v>342</v>
      </c>
      <c r="O3" s="118" t="s">
        <v>333</v>
      </c>
      <c r="P3" s="118" t="s">
        <v>317</v>
      </c>
      <c r="Q3" s="159" t="s">
        <v>346</v>
      </c>
      <c r="R3" s="157" t="s">
        <v>345</v>
      </c>
      <c r="S3" s="118" t="s">
        <v>358</v>
      </c>
      <c r="T3" s="118" t="s">
        <v>317</v>
      </c>
      <c r="U3" s="159" t="s">
        <v>313</v>
      </c>
      <c r="V3" s="156" t="s">
        <v>337</v>
      </c>
      <c r="W3" s="119" t="s">
        <v>341</v>
      </c>
      <c r="X3" s="119" t="s">
        <v>339</v>
      </c>
      <c r="Y3" s="173" t="s">
        <v>338</v>
      </c>
      <c r="Z3" s="156" t="s">
        <v>313</v>
      </c>
      <c r="AA3" s="119" t="s">
        <v>314</v>
      </c>
      <c r="AB3" s="118" t="s">
        <v>338</v>
      </c>
      <c r="AC3" s="159" t="s">
        <v>313</v>
      </c>
      <c r="AD3" s="157" t="s">
        <v>357</v>
      </c>
      <c r="AE3" s="118" t="s">
        <v>358</v>
      </c>
      <c r="AF3" s="118" t="s">
        <v>317</v>
      </c>
      <c r="AG3" s="173" t="s">
        <v>317</v>
      </c>
      <c r="AH3" s="157" t="s">
        <v>356</v>
      </c>
      <c r="AI3" s="117" t="s">
        <v>313</v>
      </c>
      <c r="AJ3" s="118" t="s">
        <v>338</v>
      </c>
      <c r="AK3" s="159" t="s">
        <v>337</v>
      </c>
      <c r="AL3" s="154" t="s">
        <v>317</v>
      </c>
      <c r="AM3" s="118" t="s">
        <v>317</v>
      </c>
      <c r="AN3" s="119" t="s">
        <v>341</v>
      </c>
      <c r="AO3" s="159" t="s">
        <v>337</v>
      </c>
    </row>
    <row r="4" spans="1:41" x14ac:dyDescent="0.3">
      <c r="A4" s="121" t="s">
        <v>318</v>
      </c>
      <c r="B4" s="118" t="s">
        <v>315</v>
      </c>
      <c r="C4" s="119" t="s">
        <v>341</v>
      </c>
      <c r="D4" s="117" t="s">
        <v>313</v>
      </c>
      <c r="E4" s="173" t="s">
        <v>311</v>
      </c>
      <c r="F4" s="154" t="s">
        <v>351</v>
      </c>
      <c r="G4" s="119" t="s">
        <v>332</v>
      </c>
      <c r="H4" s="118" t="s">
        <v>363</v>
      </c>
      <c r="I4" s="173" t="s">
        <v>317</v>
      </c>
      <c r="J4" s="155"/>
      <c r="K4" s="116"/>
      <c r="L4" s="116"/>
      <c r="M4" s="158"/>
      <c r="N4" s="156" t="s">
        <v>346</v>
      </c>
      <c r="O4" s="117" t="s">
        <v>337</v>
      </c>
      <c r="P4" s="117" t="s">
        <v>313</v>
      </c>
      <c r="Q4" s="173" t="s">
        <v>317</v>
      </c>
      <c r="R4" s="154" t="s">
        <v>360</v>
      </c>
      <c r="S4" s="118" t="s">
        <v>360</v>
      </c>
      <c r="T4" s="117" t="s">
        <v>337</v>
      </c>
      <c r="U4" s="174" t="s">
        <v>341</v>
      </c>
      <c r="V4" s="156" t="s">
        <v>337</v>
      </c>
      <c r="W4" s="119" t="s">
        <v>314</v>
      </c>
      <c r="X4" s="118" t="s">
        <v>340</v>
      </c>
      <c r="Y4" s="174" t="s">
        <v>366</v>
      </c>
      <c r="Z4" s="156" t="s">
        <v>346</v>
      </c>
      <c r="AA4" s="117" t="s">
        <v>337</v>
      </c>
      <c r="AB4" s="119" t="s">
        <v>345</v>
      </c>
      <c r="AC4" s="174" t="s">
        <v>341</v>
      </c>
      <c r="AD4" s="157" t="s">
        <v>314</v>
      </c>
      <c r="AE4" s="118" t="s">
        <v>340</v>
      </c>
      <c r="AF4" s="118" t="s">
        <v>315</v>
      </c>
      <c r="AG4" s="159" t="s">
        <v>342</v>
      </c>
      <c r="AH4" s="154" t="s">
        <v>340</v>
      </c>
      <c r="AI4" s="117" t="s">
        <v>337</v>
      </c>
      <c r="AJ4" s="117" t="s">
        <v>346</v>
      </c>
      <c r="AK4" s="174" t="s">
        <v>341</v>
      </c>
      <c r="AL4" s="154" t="s">
        <v>317</v>
      </c>
      <c r="AM4" s="118" t="s">
        <v>358</v>
      </c>
      <c r="AN4" s="118" t="s">
        <v>358</v>
      </c>
      <c r="AO4" s="173" t="s">
        <v>355</v>
      </c>
    </row>
    <row r="5" spans="1:41" x14ac:dyDescent="0.3">
      <c r="A5" s="121" t="s">
        <v>9</v>
      </c>
      <c r="B5" s="117" t="s">
        <v>313</v>
      </c>
      <c r="C5" s="119" t="s">
        <v>341</v>
      </c>
      <c r="D5" s="119" t="s">
        <v>314</v>
      </c>
      <c r="E5" s="159" t="s">
        <v>342</v>
      </c>
      <c r="F5" s="156" t="s">
        <v>342</v>
      </c>
      <c r="G5" s="119" t="s">
        <v>332</v>
      </c>
      <c r="H5" s="119" t="s">
        <v>316</v>
      </c>
      <c r="I5" s="159" t="s">
        <v>346</v>
      </c>
      <c r="J5" s="156" t="s">
        <v>346</v>
      </c>
      <c r="K5" s="117" t="s">
        <v>337</v>
      </c>
      <c r="L5" s="117" t="s">
        <v>313</v>
      </c>
      <c r="M5" s="174" t="s">
        <v>316</v>
      </c>
      <c r="N5" s="155"/>
      <c r="O5" s="116"/>
      <c r="P5" s="116"/>
      <c r="Q5" s="158"/>
      <c r="R5" s="156" t="s">
        <v>313</v>
      </c>
      <c r="S5" s="117" t="s">
        <v>337</v>
      </c>
      <c r="T5" s="117" t="s">
        <v>337</v>
      </c>
      <c r="U5" s="174" t="s">
        <v>341</v>
      </c>
      <c r="V5" s="154" t="s">
        <v>315</v>
      </c>
      <c r="W5" s="119" t="s">
        <v>357</v>
      </c>
      <c r="X5" s="118" t="s">
        <v>358</v>
      </c>
      <c r="Y5" s="159" t="s">
        <v>346</v>
      </c>
      <c r="Z5" s="157" t="s">
        <v>341</v>
      </c>
      <c r="AA5" s="117" t="s">
        <v>337</v>
      </c>
      <c r="AB5" s="117" t="s">
        <v>313</v>
      </c>
      <c r="AC5" s="159" t="s">
        <v>313</v>
      </c>
      <c r="AD5" s="157" t="s">
        <v>316</v>
      </c>
      <c r="AE5" s="119" t="s">
        <v>356</v>
      </c>
      <c r="AF5" s="117" t="s">
        <v>337</v>
      </c>
      <c r="AG5" s="159" t="s">
        <v>313</v>
      </c>
      <c r="AH5" s="157" t="s">
        <v>341</v>
      </c>
      <c r="AI5" s="117" t="s">
        <v>346</v>
      </c>
      <c r="AJ5" s="119" t="s">
        <v>341</v>
      </c>
      <c r="AK5" s="173" t="s">
        <v>315</v>
      </c>
      <c r="AL5" s="157" t="s">
        <v>345</v>
      </c>
      <c r="AM5" s="118" t="s">
        <v>317</v>
      </c>
      <c r="AN5" s="118" t="s">
        <v>334</v>
      </c>
      <c r="AO5" s="159" t="s">
        <v>313</v>
      </c>
    </row>
    <row r="6" spans="1:41" x14ac:dyDescent="0.3">
      <c r="A6" s="121" t="s">
        <v>10</v>
      </c>
      <c r="B6" s="118" t="s">
        <v>358</v>
      </c>
      <c r="C6" s="119" t="s">
        <v>339</v>
      </c>
      <c r="D6" s="118" t="s">
        <v>340</v>
      </c>
      <c r="E6" s="174" t="s">
        <v>345</v>
      </c>
      <c r="F6" s="154" t="s">
        <v>344</v>
      </c>
      <c r="G6" s="119" t="s">
        <v>357</v>
      </c>
      <c r="H6" s="119" t="s">
        <v>316</v>
      </c>
      <c r="I6" s="159" t="s">
        <v>313</v>
      </c>
      <c r="J6" s="157" t="s">
        <v>359</v>
      </c>
      <c r="K6" s="119" t="s">
        <v>359</v>
      </c>
      <c r="L6" s="117" t="s">
        <v>337</v>
      </c>
      <c r="M6" s="173" t="s">
        <v>340</v>
      </c>
      <c r="N6" s="156" t="s">
        <v>313</v>
      </c>
      <c r="O6" s="117" t="s">
        <v>337</v>
      </c>
      <c r="P6" s="117" t="s">
        <v>337</v>
      </c>
      <c r="Q6" s="173" t="s">
        <v>340</v>
      </c>
      <c r="R6" s="155"/>
      <c r="S6" s="116"/>
      <c r="T6" s="116"/>
      <c r="U6" s="158"/>
      <c r="V6" s="157" t="s">
        <v>312</v>
      </c>
      <c r="W6" s="119" t="s">
        <v>357</v>
      </c>
      <c r="X6" s="118" t="s">
        <v>338</v>
      </c>
      <c r="Y6" s="174" t="s">
        <v>316</v>
      </c>
      <c r="Z6" s="157" t="s">
        <v>335</v>
      </c>
      <c r="AA6" s="118" t="s">
        <v>340</v>
      </c>
      <c r="AB6" s="118" t="s">
        <v>340</v>
      </c>
      <c r="AC6" s="173" t="s">
        <v>340</v>
      </c>
      <c r="AD6" s="157" t="s">
        <v>341</v>
      </c>
      <c r="AE6" s="117" t="s">
        <v>337</v>
      </c>
      <c r="AF6" s="118" t="s">
        <v>340</v>
      </c>
      <c r="AG6" s="159" t="s">
        <v>342</v>
      </c>
      <c r="AH6" s="157" t="s">
        <v>362</v>
      </c>
      <c r="AI6" s="119" t="s">
        <v>332</v>
      </c>
      <c r="AJ6" s="117" t="s">
        <v>337</v>
      </c>
      <c r="AK6" s="159" t="s">
        <v>313</v>
      </c>
      <c r="AL6" s="157" t="s">
        <v>341</v>
      </c>
      <c r="AM6" s="118" t="s">
        <v>340</v>
      </c>
      <c r="AN6" s="117" t="s">
        <v>337</v>
      </c>
      <c r="AO6" s="173" t="s">
        <v>315</v>
      </c>
    </row>
    <row r="7" spans="1:41" x14ac:dyDescent="0.3">
      <c r="A7" s="121" t="s">
        <v>275</v>
      </c>
      <c r="B7" s="119" t="s">
        <v>341</v>
      </c>
      <c r="C7" s="118" t="s">
        <v>358</v>
      </c>
      <c r="D7" s="119" t="s">
        <v>356</v>
      </c>
      <c r="E7" s="174" t="s">
        <v>366</v>
      </c>
      <c r="F7" s="156" t="s">
        <v>337</v>
      </c>
      <c r="G7" s="118" t="s">
        <v>340</v>
      </c>
      <c r="H7" s="118" t="s">
        <v>338</v>
      </c>
      <c r="I7" s="174" t="s">
        <v>339</v>
      </c>
      <c r="J7" s="156" t="s">
        <v>337</v>
      </c>
      <c r="K7" s="118" t="s">
        <v>315</v>
      </c>
      <c r="L7" s="119" t="s">
        <v>341</v>
      </c>
      <c r="M7" s="173" t="s">
        <v>365</v>
      </c>
      <c r="N7" s="157" t="s">
        <v>314</v>
      </c>
      <c r="O7" s="118" t="s">
        <v>358</v>
      </c>
      <c r="P7" s="119" t="s">
        <v>357</v>
      </c>
      <c r="Q7" s="159" t="s">
        <v>346</v>
      </c>
      <c r="R7" s="154" t="s">
        <v>311</v>
      </c>
      <c r="S7" s="118" t="s">
        <v>358</v>
      </c>
      <c r="T7" s="119" t="s">
        <v>339</v>
      </c>
      <c r="U7" s="173" t="s">
        <v>317</v>
      </c>
      <c r="V7" s="155"/>
      <c r="W7" s="116"/>
      <c r="X7" s="116"/>
      <c r="Y7" s="158"/>
      <c r="Z7" s="154" t="s">
        <v>317</v>
      </c>
      <c r="AA7" s="118" t="s">
        <v>358</v>
      </c>
      <c r="AB7" s="119" t="s">
        <v>314</v>
      </c>
      <c r="AC7" s="174" t="s">
        <v>357</v>
      </c>
      <c r="AD7" s="156" t="s">
        <v>313</v>
      </c>
      <c r="AE7" s="118" t="s">
        <v>311</v>
      </c>
      <c r="AF7" s="117" t="s">
        <v>337</v>
      </c>
      <c r="AG7" s="174" t="s">
        <v>332</v>
      </c>
      <c r="AH7" s="154" t="s">
        <v>317</v>
      </c>
      <c r="AI7" s="119" t="s">
        <v>312</v>
      </c>
      <c r="AJ7" s="119" t="s">
        <v>339</v>
      </c>
      <c r="AK7" s="173" t="s">
        <v>358</v>
      </c>
      <c r="AL7" s="157" t="s">
        <v>362</v>
      </c>
      <c r="AM7" s="118" t="s">
        <v>315</v>
      </c>
      <c r="AN7" s="118" t="s">
        <v>315</v>
      </c>
      <c r="AO7" s="159" t="s">
        <v>337</v>
      </c>
    </row>
    <row r="8" spans="1:41" x14ac:dyDescent="0.3">
      <c r="A8" s="121" t="s">
        <v>12</v>
      </c>
      <c r="B8" s="118" t="s">
        <v>338</v>
      </c>
      <c r="C8" s="117" t="s">
        <v>337</v>
      </c>
      <c r="D8" s="119" t="s">
        <v>357</v>
      </c>
      <c r="E8" s="174" t="s">
        <v>339</v>
      </c>
      <c r="F8" s="156" t="s">
        <v>313</v>
      </c>
      <c r="G8" s="118" t="s">
        <v>315</v>
      </c>
      <c r="H8" s="119" t="s">
        <v>339</v>
      </c>
      <c r="I8" s="159" t="s">
        <v>313</v>
      </c>
      <c r="J8" s="156" t="s">
        <v>346</v>
      </c>
      <c r="K8" s="117" t="s">
        <v>337</v>
      </c>
      <c r="L8" s="118" t="s">
        <v>344</v>
      </c>
      <c r="M8" s="173" t="s">
        <v>340</v>
      </c>
      <c r="N8" s="154" t="s">
        <v>340</v>
      </c>
      <c r="O8" s="117" t="s">
        <v>337</v>
      </c>
      <c r="P8" s="117" t="s">
        <v>313</v>
      </c>
      <c r="Q8" s="159" t="s">
        <v>313</v>
      </c>
      <c r="R8" s="154" t="s">
        <v>334</v>
      </c>
      <c r="S8" s="119" t="s">
        <v>341</v>
      </c>
      <c r="T8" s="119" t="s">
        <v>341</v>
      </c>
      <c r="U8" s="174" t="s">
        <v>341</v>
      </c>
      <c r="V8" s="157" t="s">
        <v>316</v>
      </c>
      <c r="W8" s="119" t="s">
        <v>357</v>
      </c>
      <c r="X8" s="118" t="s">
        <v>315</v>
      </c>
      <c r="Y8" s="173" t="s">
        <v>358</v>
      </c>
      <c r="Z8" s="155"/>
      <c r="AA8" s="116"/>
      <c r="AB8" s="116"/>
      <c r="AC8" s="158"/>
      <c r="AD8" s="154" t="s">
        <v>315</v>
      </c>
      <c r="AE8" s="118" t="s">
        <v>338</v>
      </c>
      <c r="AF8" s="118" t="s">
        <v>358</v>
      </c>
      <c r="AG8" s="173" t="s">
        <v>344</v>
      </c>
      <c r="AH8" s="156" t="s">
        <v>313</v>
      </c>
      <c r="AI8" s="118" t="s">
        <v>344</v>
      </c>
      <c r="AJ8" s="119" t="s">
        <v>357</v>
      </c>
      <c r="AK8" s="173" t="s">
        <v>355</v>
      </c>
      <c r="AL8" s="157" t="s">
        <v>316</v>
      </c>
      <c r="AM8" s="118" t="s">
        <v>344</v>
      </c>
      <c r="AN8" s="119" t="s">
        <v>364</v>
      </c>
      <c r="AO8" s="174" t="s">
        <v>357</v>
      </c>
    </row>
    <row r="9" spans="1:41" x14ac:dyDescent="0.3">
      <c r="A9" s="121" t="s">
        <v>273</v>
      </c>
      <c r="B9" s="117" t="s">
        <v>346</v>
      </c>
      <c r="C9" s="119" t="s">
        <v>316</v>
      </c>
      <c r="D9" s="119" t="s">
        <v>339</v>
      </c>
      <c r="E9" s="159" t="s">
        <v>342</v>
      </c>
      <c r="F9" s="154" t="s">
        <v>358</v>
      </c>
      <c r="G9" s="119" t="s">
        <v>357</v>
      </c>
      <c r="H9" s="119" t="s">
        <v>316</v>
      </c>
      <c r="I9" s="174" t="s">
        <v>316</v>
      </c>
      <c r="J9" s="154" t="s">
        <v>315</v>
      </c>
      <c r="K9" s="119" t="s">
        <v>341</v>
      </c>
      <c r="L9" s="119" t="s">
        <v>314</v>
      </c>
      <c r="M9" s="159" t="s">
        <v>342</v>
      </c>
      <c r="N9" s="154" t="s">
        <v>317</v>
      </c>
      <c r="O9" s="118" t="s">
        <v>355</v>
      </c>
      <c r="P9" s="117" t="s">
        <v>337</v>
      </c>
      <c r="Q9" s="159" t="s">
        <v>313</v>
      </c>
      <c r="R9" s="154" t="s">
        <v>340</v>
      </c>
      <c r="S9" s="117" t="s">
        <v>337</v>
      </c>
      <c r="T9" s="119" t="s">
        <v>341</v>
      </c>
      <c r="U9" s="159" t="s">
        <v>342</v>
      </c>
      <c r="V9" s="156" t="s">
        <v>313</v>
      </c>
      <c r="W9" s="119" t="s">
        <v>312</v>
      </c>
      <c r="X9" s="117" t="s">
        <v>337</v>
      </c>
      <c r="Y9" s="173" t="s">
        <v>333</v>
      </c>
      <c r="Z9" s="157" t="s">
        <v>314</v>
      </c>
      <c r="AA9" s="119" t="s">
        <v>339</v>
      </c>
      <c r="AB9" s="119" t="s">
        <v>357</v>
      </c>
      <c r="AC9" s="174" t="s">
        <v>345</v>
      </c>
      <c r="AD9" s="155"/>
      <c r="AE9" s="116"/>
      <c r="AF9" s="116"/>
      <c r="AG9" s="158"/>
      <c r="AH9" s="154" t="s">
        <v>315</v>
      </c>
      <c r="AI9" s="117" t="s">
        <v>337</v>
      </c>
      <c r="AJ9" s="118" t="s">
        <v>358</v>
      </c>
      <c r="AK9" s="174" t="s">
        <v>341</v>
      </c>
      <c r="AL9" s="157" t="s">
        <v>332</v>
      </c>
      <c r="AM9" s="119" t="s">
        <v>364</v>
      </c>
      <c r="AN9" s="118" t="s">
        <v>340</v>
      </c>
      <c r="AO9" s="174" t="s">
        <v>314</v>
      </c>
    </row>
    <row r="10" spans="1:41" x14ac:dyDescent="0.3">
      <c r="A10" s="121" t="s">
        <v>274</v>
      </c>
      <c r="B10" s="118" t="s">
        <v>338</v>
      </c>
      <c r="C10" s="119" t="s">
        <v>332</v>
      </c>
      <c r="D10" s="119" t="s">
        <v>341</v>
      </c>
      <c r="E10" s="174" t="s">
        <v>345</v>
      </c>
      <c r="F10" s="154" t="s">
        <v>355</v>
      </c>
      <c r="G10" s="117" t="s">
        <v>313</v>
      </c>
      <c r="H10" s="119" t="s">
        <v>339</v>
      </c>
      <c r="I10" s="159" t="s">
        <v>337</v>
      </c>
      <c r="J10" s="157" t="s">
        <v>341</v>
      </c>
      <c r="K10" s="117" t="s">
        <v>337</v>
      </c>
      <c r="L10" s="117" t="s">
        <v>346</v>
      </c>
      <c r="M10" s="173" t="s">
        <v>340</v>
      </c>
      <c r="N10" s="154" t="s">
        <v>340</v>
      </c>
      <c r="O10" s="117" t="s">
        <v>346</v>
      </c>
      <c r="P10" s="118" t="s">
        <v>340</v>
      </c>
      <c r="Q10" s="174" t="s">
        <v>314</v>
      </c>
      <c r="R10" s="154" t="s">
        <v>361</v>
      </c>
      <c r="S10" s="118" t="s">
        <v>333</v>
      </c>
      <c r="T10" s="117" t="s">
        <v>337</v>
      </c>
      <c r="U10" s="159" t="s">
        <v>313</v>
      </c>
      <c r="V10" s="157" t="s">
        <v>316</v>
      </c>
      <c r="W10" s="118" t="s">
        <v>311</v>
      </c>
      <c r="X10" s="118" t="s">
        <v>338</v>
      </c>
      <c r="Y10" s="174" t="s">
        <v>357</v>
      </c>
      <c r="Z10" s="156" t="s">
        <v>313</v>
      </c>
      <c r="AA10" s="119" t="s">
        <v>345</v>
      </c>
      <c r="AB10" s="118" t="s">
        <v>358</v>
      </c>
      <c r="AC10" s="174" t="s">
        <v>356</v>
      </c>
      <c r="AD10" s="157" t="s">
        <v>314</v>
      </c>
      <c r="AE10" s="117" t="s">
        <v>337</v>
      </c>
      <c r="AF10" s="119" t="s">
        <v>357</v>
      </c>
      <c r="AG10" s="173" t="s">
        <v>340</v>
      </c>
      <c r="AH10" s="155"/>
      <c r="AI10" s="116"/>
      <c r="AJ10" s="116"/>
      <c r="AK10" s="158"/>
      <c r="AL10" s="154" t="s">
        <v>317</v>
      </c>
      <c r="AM10" s="117" t="s">
        <v>313</v>
      </c>
      <c r="AN10" s="118" t="s">
        <v>351</v>
      </c>
      <c r="AO10" s="174" t="s">
        <v>316</v>
      </c>
    </row>
    <row r="11" spans="1:41" x14ac:dyDescent="0.3">
      <c r="A11" s="121" t="s">
        <v>13</v>
      </c>
      <c r="B11" s="119" t="s">
        <v>357</v>
      </c>
      <c r="C11" s="119" t="s">
        <v>341</v>
      </c>
      <c r="D11" s="118" t="s">
        <v>358</v>
      </c>
      <c r="E11" s="159" t="s">
        <v>313</v>
      </c>
      <c r="F11" s="157" t="s">
        <v>316</v>
      </c>
      <c r="G11" s="119" t="s">
        <v>316</v>
      </c>
      <c r="H11" s="118" t="s">
        <v>340</v>
      </c>
      <c r="I11" s="159" t="s">
        <v>337</v>
      </c>
      <c r="J11" s="157" t="s">
        <v>316</v>
      </c>
      <c r="K11" s="119" t="s">
        <v>357</v>
      </c>
      <c r="L11" s="119" t="s">
        <v>357</v>
      </c>
      <c r="M11" s="174" t="s">
        <v>356</v>
      </c>
      <c r="N11" s="154" t="s">
        <v>344</v>
      </c>
      <c r="O11" s="119" t="s">
        <v>316</v>
      </c>
      <c r="P11" s="119" t="s">
        <v>335</v>
      </c>
      <c r="Q11" s="159" t="s">
        <v>313</v>
      </c>
      <c r="R11" s="154" t="s">
        <v>340</v>
      </c>
      <c r="S11" s="119" t="s">
        <v>341</v>
      </c>
      <c r="T11" s="117" t="s">
        <v>337</v>
      </c>
      <c r="U11" s="174" t="s">
        <v>314</v>
      </c>
      <c r="V11" s="154" t="s">
        <v>361</v>
      </c>
      <c r="W11" s="119" t="s">
        <v>314</v>
      </c>
      <c r="X11" s="119" t="s">
        <v>314</v>
      </c>
      <c r="Y11" s="159" t="s">
        <v>337</v>
      </c>
      <c r="Z11" s="154" t="s">
        <v>317</v>
      </c>
      <c r="AA11" s="119" t="s">
        <v>345</v>
      </c>
      <c r="AB11" s="118" t="s">
        <v>363</v>
      </c>
      <c r="AC11" s="173" t="s">
        <v>358</v>
      </c>
      <c r="AD11" s="154" t="s">
        <v>333</v>
      </c>
      <c r="AE11" s="118" t="s">
        <v>363</v>
      </c>
      <c r="AF11" s="119" t="s">
        <v>341</v>
      </c>
      <c r="AG11" s="173" t="s">
        <v>315</v>
      </c>
      <c r="AH11" s="157" t="s">
        <v>316</v>
      </c>
      <c r="AI11" s="117" t="s">
        <v>313</v>
      </c>
      <c r="AJ11" s="119" t="s">
        <v>350</v>
      </c>
      <c r="AK11" s="173" t="s">
        <v>317</v>
      </c>
      <c r="AL11" s="155"/>
      <c r="AM11" s="116"/>
      <c r="AN11" s="116"/>
      <c r="AO11" s="158"/>
    </row>
  </sheetData>
  <mergeCells count="10"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80" zoomScaleNormal="80" workbookViewId="0">
      <selection activeCell="D18" sqref="D18"/>
    </sheetView>
  </sheetViews>
  <sheetFormatPr defaultRowHeight="14" x14ac:dyDescent="0.3"/>
  <cols>
    <col min="1" max="1" width="13.75" bestFit="1" customWidth="1"/>
    <col min="2" max="2" width="13" bestFit="1" customWidth="1"/>
    <col min="3" max="5" width="6.5" customWidth="1"/>
    <col min="6" max="9" width="13" bestFit="1" customWidth="1"/>
    <col min="11" max="11" width="15.75" bestFit="1" customWidth="1"/>
    <col min="12" max="12" width="13" bestFit="1" customWidth="1"/>
    <col min="13" max="13" width="15.1640625" bestFit="1" customWidth="1"/>
    <col min="14" max="16" width="13" bestFit="1" customWidth="1"/>
  </cols>
  <sheetData>
    <row r="1" spans="1:16" x14ac:dyDescent="0.3">
      <c r="A1" s="316" t="s">
        <v>320</v>
      </c>
      <c r="B1" s="316"/>
      <c r="C1" s="323" t="s">
        <v>367</v>
      </c>
      <c r="D1" s="323" t="s">
        <v>368</v>
      </c>
      <c r="E1" s="323" t="s">
        <v>369</v>
      </c>
      <c r="G1" s="317" t="s">
        <v>321</v>
      </c>
      <c r="H1" s="317"/>
      <c r="K1" s="318" t="s">
        <v>322</v>
      </c>
      <c r="L1" s="318"/>
      <c r="O1" s="319" t="s">
        <v>323</v>
      </c>
      <c r="P1" s="319"/>
    </row>
    <row r="2" spans="1:16" x14ac:dyDescent="0.3">
      <c r="A2" s="97" t="s">
        <v>291</v>
      </c>
      <c r="B2" s="181">
        <f>SUM(C2:E2)</f>
        <v>77</v>
      </c>
      <c r="C2" s="182">
        <v>6</v>
      </c>
      <c r="D2" s="182">
        <v>24</v>
      </c>
      <c r="E2" s="182">
        <v>47</v>
      </c>
      <c r="G2" s="97" t="s">
        <v>294</v>
      </c>
      <c r="H2" s="120">
        <v>46</v>
      </c>
      <c r="K2" s="97" t="s">
        <v>296</v>
      </c>
      <c r="L2" s="120">
        <v>4</v>
      </c>
      <c r="O2" s="97" t="s">
        <v>291</v>
      </c>
      <c r="P2" s="120">
        <v>22</v>
      </c>
    </row>
    <row r="3" spans="1:16" x14ac:dyDescent="0.3">
      <c r="A3" s="97" t="s">
        <v>296</v>
      </c>
      <c r="B3" s="181">
        <f t="shared" ref="B3:B11" si="0">SUM(C3:E3)</f>
        <v>72</v>
      </c>
      <c r="C3" s="182">
        <v>11</v>
      </c>
      <c r="D3" s="182">
        <v>26</v>
      </c>
      <c r="E3" s="182">
        <v>35</v>
      </c>
      <c r="G3" s="97" t="s">
        <v>288</v>
      </c>
      <c r="H3" s="120">
        <v>42</v>
      </c>
      <c r="K3" s="97" t="s">
        <v>287</v>
      </c>
      <c r="L3" s="120">
        <v>3</v>
      </c>
      <c r="O3" s="97" t="s">
        <v>296</v>
      </c>
      <c r="P3" s="120">
        <v>20</v>
      </c>
    </row>
    <row r="4" spans="1:16" x14ac:dyDescent="0.3">
      <c r="A4" s="97" t="s">
        <v>295</v>
      </c>
      <c r="B4" s="181">
        <f t="shared" si="0"/>
        <v>62</v>
      </c>
      <c r="C4" s="182">
        <v>8</v>
      </c>
      <c r="D4" s="182">
        <v>18</v>
      </c>
      <c r="E4" s="182">
        <v>36</v>
      </c>
      <c r="G4" s="97" t="s">
        <v>295</v>
      </c>
      <c r="H4" s="120">
        <v>42</v>
      </c>
      <c r="K4" s="97" t="s">
        <v>290</v>
      </c>
      <c r="L4" s="120">
        <v>3</v>
      </c>
      <c r="O4" s="97" t="s">
        <v>288</v>
      </c>
      <c r="P4" s="120">
        <v>19</v>
      </c>
    </row>
    <row r="5" spans="1:16" x14ac:dyDescent="0.3">
      <c r="A5" s="97" t="s">
        <v>319</v>
      </c>
      <c r="B5" s="181">
        <f t="shared" si="0"/>
        <v>62</v>
      </c>
      <c r="C5" s="182">
        <v>6</v>
      </c>
      <c r="D5" s="182">
        <v>19</v>
      </c>
      <c r="E5" s="182">
        <v>37</v>
      </c>
      <c r="G5" s="97" t="s">
        <v>293</v>
      </c>
      <c r="H5" s="120">
        <v>37</v>
      </c>
      <c r="K5" s="97" t="s">
        <v>295</v>
      </c>
      <c r="L5" s="120">
        <v>3</v>
      </c>
      <c r="O5" s="97" t="s">
        <v>294</v>
      </c>
      <c r="P5" s="120">
        <v>18</v>
      </c>
    </row>
    <row r="6" spans="1:16" x14ac:dyDescent="0.3">
      <c r="A6" s="97" t="s">
        <v>294</v>
      </c>
      <c r="B6" s="181">
        <f t="shared" si="0"/>
        <v>57</v>
      </c>
      <c r="C6" s="182">
        <v>10</v>
      </c>
      <c r="D6" s="182">
        <v>31</v>
      </c>
      <c r="E6" s="182">
        <v>16</v>
      </c>
      <c r="G6" s="97" t="s">
        <v>290</v>
      </c>
      <c r="H6" s="120">
        <v>35</v>
      </c>
      <c r="K6" s="97" t="s">
        <v>291</v>
      </c>
      <c r="L6" s="120">
        <v>2</v>
      </c>
      <c r="O6" s="97" t="s">
        <v>290</v>
      </c>
      <c r="P6" s="120">
        <v>17</v>
      </c>
    </row>
    <row r="7" spans="1:16" x14ac:dyDescent="0.3">
      <c r="A7" s="97" t="s">
        <v>292</v>
      </c>
      <c r="B7" s="181">
        <f t="shared" si="0"/>
        <v>56</v>
      </c>
      <c r="C7" s="182">
        <v>5</v>
      </c>
      <c r="D7" s="182">
        <v>21</v>
      </c>
      <c r="E7" s="182">
        <v>30</v>
      </c>
      <c r="G7" s="97" t="s">
        <v>291</v>
      </c>
      <c r="H7" s="120">
        <v>35</v>
      </c>
      <c r="K7" s="97" t="s">
        <v>293</v>
      </c>
      <c r="L7" s="120">
        <v>2</v>
      </c>
      <c r="O7" s="97" t="s">
        <v>292</v>
      </c>
      <c r="P7" s="120">
        <v>17</v>
      </c>
    </row>
    <row r="8" spans="1:16" x14ac:dyDescent="0.3">
      <c r="A8" s="97" t="s">
        <v>290</v>
      </c>
      <c r="B8" s="181">
        <f t="shared" si="0"/>
        <v>55</v>
      </c>
      <c r="C8" s="182">
        <v>6</v>
      </c>
      <c r="D8" s="182">
        <v>11</v>
      </c>
      <c r="E8" s="182">
        <v>38</v>
      </c>
      <c r="G8" s="97" t="s">
        <v>296</v>
      </c>
      <c r="H8" s="120">
        <v>34</v>
      </c>
      <c r="K8" s="97" t="s">
        <v>288</v>
      </c>
      <c r="L8" s="120">
        <v>2</v>
      </c>
      <c r="O8" s="97" t="s">
        <v>287</v>
      </c>
      <c r="P8" s="120">
        <v>15</v>
      </c>
    </row>
    <row r="9" spans="1:16" x14ac:dyDescent="0.3">
      <c r="A9" s="97" t="s">
        <v>288</v>
      </c>
      <c r="B9" s="181">
        <f t="shared" si="0"/>
        <v>54</v>
      </c>
      <c r="C9" s="182">
        <v>6</v>
      </c>
      <c r="D9" s="182">
        <v>13</v>
      </c>
      <c r="E9" s="182">
        <v>35</v>
      </c>
      <c r="G9" s="97" t="s">
        <v>287</v>
      </c>
      <c r="H9" s="120">
        <v>34</v>
      </c>
      <c r="K9" s="97" t="s">
        <v>294</v>
      </c>
      <c r="L9" s="120">
        <v>2</v>
      </c>
      <c r="O9" s="97" t="s">
        <v>295</v>
      </c>
      <c r="P9" s="120">
        <v>15</v>
      </c>
    </row>
    <row r="10" spans="1:16" x14ac:dyDescent="0.3">
      <c r="A10" s="97" t="s">
        <v>287</v>
      </c>
      <c r="B10" s="181">
        <f t="shared" si="0"/>
        <v>47</v>
      </c>
      <c r="C10" s="182">
        <v>3</v>
      </c>
      <c r="D10" s="182">
        <v>16</v>
      </c>
      <c r="E10" s="182">
        <v>28</v>
      </c>
      <c r="G10" s="97" t="s">
        <v>319</v>
      </c>
      <c r="H10" s="120">
        <v>22</v>
      </c>
      <c r="K10" s="97" t="s">
        <v>319</v>
      </c>
      <c r="L10" s="120">
        <v>1</v>
      </c>
      <c r="O10" s="97" t="s">
        <v>319</v>
      </c>
      <c r="P10" s="120">
        <v>14</v>
      </c>
    </row>
    <row r="11" spans="1:16" x14ac:dyDescent="0.3">
      <c r="A11" s="97" t="s">
        <v>293</v>
      </c>
      <c r="B11" s="181">
        <f t="shared" si="0"/>
        <v>38</v>
      </c>
      <c r="C11" s="182">
        <v>4</v>
      </c>
      <c r="D11" s="182">
        <v>19</v>
      </c>
      <c r="E11" s="182">
        <v>15</v>
      </c>
      <c r="G11" s="97" t="s">
        <v>292</v>
      </c>
      <c r="H11" s="120">
        <v>20</v>
      </c>
      <c r="K11" s="97" t="s">
        <v>292</v>
      </c>
      <c r="L11" s="120">
        <v>1</v>
      </c>
      <c r="O11" s="97" t="s">
        <v>293</v>
      </c>
      <c r="P11" s="120">
        <v>12</v>
      </c>
    </row>
    <row r="13" spans="1:16" x14ac:dyDescent="0.3">
      <c r="A13" s="320" t="s">
        <v>324</v>
      </c>
      <c r="B13" s="320"/>
      <c r="G13" s="321" t="s">
        <v>325</v>
      </c>
      <c r="H13" s="321"/>
      <c r="K13" s="322" t="s">
        <v>336</v>
      </c>
      <c r="L13" s="322"/>
      <c r="O13" s="313" t="s">
        <v>327</v>
      </c>
      <c r="P13" s="313"/>
    </row>
    <row r="14" spans="1:16" x14ac:dyDescent="0.3">
      <c r="A14" s="97" t="s">
        <v>293</v>
      </c>
      <c r="B14" s="120">
        <v>56</v>
      </c>
      <c r="G14" s="97" t="s">
        <v>291</v>
      </c>
      <c r="H14" s="120">
        <v>8</v>
      </c>
      <c r="K14" s="97" t="s">
        <v>291</v>
      </c>
      <c r="L14" s="132">
        <v>15</v>
      </c>
      <c r="O14" s="97" t="s">
        <v>296</v>
      </c>
      <c r="P14" s="120">
        <v>5</v>
      </c>
    </row>
    <row r="15" spans="1:16" x14ac:dyDescent="0.3">
      <c r="A15" s="97" t="s">
        <v>294</v>
      </c>
      <c r="B15" s="120">
        <v>56</v>
      </c>
      <c r="G15" s="97" t="s">
        <v>287</v>
      </c>
      <c r="H15" s="120">
        <v>5</v>
      </c>
      <c r="K15" s="97" t="s">
        <v>290</v>
      </c>
      <c r="L15" s="132">
        <v>8</v>
      </c>
      <c r="O15" s="97" t="s">
        <v>290</v>
      </c>
      <c r="P15" s="120">
        <v>4</v>
      </c>
    </row>
    <row r="16" spans="1:16" x14ac:dyDescent="0.3">
      <c r="A16" s="97" t="s">
        <v>291</v>
      </c>
      <c r="B16" s="120">
        <v>55</v>
      </c>
      <c r="G16" s="97" t="s">
        <v>295</v>
      </c>
      <c r="H16" s="120">
        <v>4</v>
      </c>
      <c r="K16" s="97" t="s">
        <v>288</v>
      </c>
      <c r="L16" s="132">
        <v>7</v>
      </c>
      <c r="O16" s="97" t="s">
        <v>291</v>
      </c>
      <c r="P16" s="120">
        <v>3</v>
      </c>
    </row>
    <row r="17" spans="1:16" x14ac:dyDescent="0.3">
      <c r="A17" s="97" t="s">
        <v>287</v>
      </c>
      <c r="B17" s="120">
        <v>53</v>
      </c>
      <c r="G17" s="97" t="s">
        <v>296</v>
      </c>
      <c r="H17" s="120">
        <v>3</v>
      </c>
      <c r="K17" s="97" t="s">
        <v>296</v>
      </c>
      <c r="L17" s="132">
        <v>6</v>
      </c>
      <c r="O17" s="97" t="s">
        <v>319</v>
      </c>
      <c r="P17" s="120">
        <v>3</v>
      </c>
    </row>
    <row r="18" spans="1:16" x14ac:dyDescent="0.3">
      <c r="A18" s="97" t="s">
        <v>292</v>
      </c>
      <c r="B18" s="120">
        <v>52</v>
      </c>
      <c r="G18" s="97" t="s">
        <v>293</v>
      </c>
      <c r="H18" s="120">
        <v>2</v>
      </c>
      <c r="K18" s="97" t="s">
        <v>292</v>
      </c>
      <c r="L18" s="132">
        <v>6</v>
      </c>
      <c r="O18" s="97" t="s">
        <v>294</v>
      </c>
      <c r="P18" s="120">
        <v>3</v>
      </c>
    </row>
    <row r="19" spans="1:16" x14ac:dyDescent="0.3">
      <c r="A19" s="97" t="s">
        <v>295</v>
      </c>
      <c r="B19" s="120">
        <v>48</v>
      </c>
      <c r="G19" s="97" t="s">
        <v>292</v>
      </c>
      <c r="H19" s="120">
        <v>2</v>
      </c>
      <c r="K19" s="97" t="s">
        <v>319</v>
      </c>
      <c r="L19" s="132">
        <v>5</v>
      </c>
      <c r="O19" s="97" t="s">
        <v>295</v>
      </c>
      <c r="P19" s="120">
        <v>2</v>
      </c>
    </row>
    <row r="20" spans="1:16" x14ac:dyDescent="0.3">
      <c r="A20" s="97" t="s">
        <v>319</v>
      </c>
      <c r="B20" s="120">
        <v>42</v>
      </c>
      <c r="G20" s="97" t="s">
        <v>294</v>
      </c>
      <c r="H20" s="120">
        <v>1</v>
      </c>
      <c r="K20" s="97" t="s">
        <v>294</v>
      </c>
      <c r="L20" s="132">
        <v>4</v>
      </c>
      <c r="O20" s="97" t="s">
        <v>293</v>
      </c>
      <c r="P20" s="120">
        <v>2</v>
      </c>
    </row>
    <row r="21" spans="1:16" x14ac:dyDescent="0.3">
      <c r="A21" s="97" t="s">
        <v>290</v>
      </c>
      <c r="B21" s="120">
        <v>41</v>
      </c>
      <c r="G21" s="97" t="s">
        <v>319</v>
      </c>
      <c r="H21" s="120">
        <v>0</v>
      </c>
      <c r="K21" s="97" t="s">
        <v>293</v>
      </c>
      <c r="L21" s="132">
        <v>2</v>
      </c>
      <c r="O21" s="97" t="s">
        <v>292</v>
      </c>
      <c r="P21" s="120">
        <v>1</v>
      </c>
    </row>
    <row r="22" spans="1:16" x14ac:dyDescent="0.3">
      <c r="A22" s="97" t="s">
        <v>296</v>
      </c>
      <c r="B22" s="120">
        <v>40</v>
      </c>
      <c r="G22" s="97" t="s">
        <v>290</v>
      </c>
      <c r="H22" s="120">
        <v>0</v>
      </c>
      <c r="K22" s="97" t="s">
        <v>287</v>
      </c>
      <c r="L22" s="132">
        <v>2</v>
      </c>
      <c r="O22" s="97" t="s">
        <v>288</v>
      </c>
      <c r="P22" s="120">
        <v>1</v>
      </c>
    </row>
    <row r="23" spans="1:16" x14ac:dyDescent="0.3">
      <c r="A23" s="97" t="s">
        <v>288</v>
      </c>
      <c r="B23" s="120">
        <v>32</v>
      </c>
      <c r="G23" s="97" t="s">
        <v>288</v>
      </c>
      <c r="H23" s="120">
        <v>0</v>
      </c>
      <c r="K23" s="97" t="s">
        <v>295</v>
      </c>
      <c r="L23" s="132">
        <v>1</v>
      </c>
      <c r="O23" s="97" t="s">
        <v>287</v>
      </c>
      <c r="P23" s="120">
        <v>0</v>
      </c>
    </row>
    <row r="25" spans="1:16" x14ac:dyDescent="0.3">
      <c r="A25" s="312" t="s">
        <v>326</v>
      </c>
      <c r="B25" s="312"/>
      <c r="G25" s="314" t="s">
        <v>328</v>
      </c>
      <c r="H25" s="314"/>
      <c r="K25" s="315" t="s">
        <v>331</v>
      </c>
      <c r="L25" s="315"/>
      <c r="O25" s="315" t="s">
        <v>329</v>
      </c>
      <c r="P25" s="315"/>
    </row>
    <row r="26" spans="1:16" x14ac:dyDescent="0.3">
      <c r="A26" s="97" t="s">
        <v>293</v>
      </c>
      <c r="B26" s="120">
        <v>4</v>
      </c>
      <c r="G26" s="97" t="s">
        <v>292</v>
      </c>
      <c r="H26" s="120">
        <v>3</v>
      </c>
      <c r="K26" s="97" t="s">
        <v>293</v>
      </c>
      <c r="L26" s="122">
        <v>52</v>
      </c>
      <c r="O26" s="97" t="s">
        <v>291</v>
      </c>
      <c r="P26" s="120">
        <v>20</v>
      </c>
    </row>
    <row r="27" spans="1:16" x14ac:dyDescent="0.3">
      <c r="A27" s="97" t="s">
        <v>294</v>
      </c>
      <c r="B27" s="120">
        <v>3</v>
      </c>
      <c r="G27" s="97" t="s">
        <v>287</v>
      </c>
      <c r="H27" s="120">
        <v>2</v>
      </c>
      <c r="K27" s="97" t="s">
        <v>288</v>
      </c>
      <c r="L27" s="122">
        <v>47</v>
      </c>
      <c r="O27" s="97" t="s">
        <v>296</v>
      </c>
      <c r="P27" s="120">
        <v>19</v>
      </c>
    </row>
    <row r="28" spans="1:16" x14ac:dyDescent="0.3">
      <c r="A28" s="97" t="s">
        <v>290</v>
      </c>
      <c r="B28" s="120">
        <v>2</v>
      </c>
      <c r="G28" s="97" t="s">
        <v>293</v>
      </c>
      <c r="H28" s="120">
        <v>2</v>
      </c>
      <c r="K28" s="97" t="s">
        <v>294</v>
      </c>
      <c r="L28" s="122">
        <v>41</v>
      </c>
      <c r="O28" s="97" t="s">
        <v>290</v>
      </c>
      <c r="P28" s="120">
        <v>18</v>
      </c>
    </row>
    <row r="29" spans="1:16" x14ac:dyDescent="0.3">
      <c r="A29" s="97" t="s">
        <v>287</v>
      </c>
      <c r="B29" s="120">
        <v>1</v>
      </c>
      <c r="G29" s="97" t="s">
        <v>295</v>
      </c>
      <c r="H29" s="120">
        <v>2</v>
      </c>
      <c r="K29" s="97" t="s">
        <v>295</v>
      </c>
      <c r="L29" s="122">
        <v>41</v>
      </c>
      <c r="O29" s="97" t="s">
        <v>292</v>
      </c>
      <c r="P29" s="120">
        <v>15</v>
      </c>
    </row>
    <row r="30" spans="1:16" x14ac:dyDescent="0.3">
      <c r="A30" s="97" t="s">
        <v>319</v>
      </c>
      <c r="B30" s="120">
        <v>1</v>
      </c>
      <c r="G30" s="97" t="s">
        <v>291</v>
      </c>
      <c r="H30" s="120">
        <v>1</v>
      </c>
      <c r="K30" s="97" t="s">
        <v>287</v>
      </c>
      <c r="L30" s="122">
        <v>36</v>
      </c>
      <c r="O30" s="97" t="s">
        <v>319</v>
      </c>
      <c r="P30" s="120">
        <v>14</v>
      </c>
    </row>
    <row r="31" spans="1:16" x14ac:dyDescent="0.3">
      <c r="A31" s="97" t="s">
        <v>288</v>
      </c>
      <c r="B31" s="120">
        <v>1</v>
      </c>
      <c r="G31" s="97" t="s">
        <v>290</v>
      </c>
      <c r="H31" s="120">
        <v>1</v>
      </c>
      <c r="K31" s="97" t="s">
        <v>292</v>
      </c>
      <c r="L31" s="122">
        <v>29</v>
      </c>
      <c r="O31" s="97" t="s">
        <v>287</v>
      </c>
      <c r="P31" s="120">
        <v>13</v>
      </c>
    </row>
    <row r="32" spans="1:16" x14ac:dyDescent="0.3">
      <c r="A32" s="97" t="s">
        <v>291</v>
      </c>
      <c r="B32" s="120">
        <v>0</v>
      </c>
      <c r="G32" s="97" t="s">
        <v>288</v>
      </c>
      <c r="H32" s="120">
        <v>1</v>
      </c>
      <c r="K32" s="97" t="s">
        <v>319</v>
      </c>
      <c r="L32" s="122">
        <v>27</v>
      </c>
      <c r="O32" s="97" t="s">
        <v>295</v>
      </c>
      <c r="P32" s="120">
        <v>10</v>
      </c>
    </row>
    <row r="33" spans="1:16" x14ac:dyDescent="0.3">
      <c r="A33" s="97" t="s">
        <v>296</v>
      </c>
      <c r="B33" s="120">
        <v>0</v>
      </c>
      <c r="G33" s="97" t="s">
        <v>296</v>
      </c>
      <c r="H33" s="120">
        <v>1</v>
      </c>
      <c r="K33" s="97" t="s">
        <v>296</v>
      </c>
      <c r="L33" s="122">
        <v>26</v>
      </c>
      <c r="O33" s="97" t="s">
        <v>293</v>
      </c>
      <c r="P33" s="120">
        <v>10</v>
      </c>
    </row>
    <row r="34" spans="1:16" x14ac:dyDescent="0.3">
      <c r="A34" s="97" t="s">
        <v>295</v>
      </c>
      <c r="B34" s="120">
        <v>0</v>
      </c>
      <c r="G34" s="97" t="s">
        <v>319</v>
      </c>
      <c r="H34" s="120">
        <v>0</v>
      </c>
      <c r="K34" s="97" t="s">
        <v>291</v>
      </c>
      <c r="L34" s="122">
        <v>24</v>
      </c>
      <c r="O34" s="97" t="s">
        <v>288</v>
      </c>
      <c r="P34" s="120">
        <v>9</v>
      </c>
    </row>
    <row r="35" spans="1:16" x14ac:dyDescent="0.3">
      <c r="A35" s="97" t="s">
        <v>292</v>
      </c>
      <c r="B35" s="120">
        <v>0</v>
      </c>
      <c r="G35" s="97" t="s">
        <v>294</v>
      </c>
      <c r="H35" s="120">
        <v>0</v>
      </c>
      <c r="K35" s="97" t="s">
        <v>290</v>
      </c>
      <c r="L35" s="122">
        <v>22</v>
      </c>
      <c r="O35" s="97" t="s">
        <v>294</v>
      </c>
      <c r="P35" s="120">
        <v>9</v>
      </c>
    </row>
  </sheetData>
  <sortState ref="O26:P35">
    <sortCondition descending="1" ref="P26"/>
  </sortState>
  <mergeCells count="12">
    <mergeCell ref="A25:B25"/>
    <mergeCell ref="O13:P13"/>
    <mergeCell ref="G25:H25"/>
    <mergeCell ref="O25:P25"/>
    <mergeCell ref="A1:B1"/>
    <mergeCell ref="G1:H1"/>
    <mergeCell ref="K1:L1"/>
    <mergeCell ref="O1:P1"/>
    <mergeCell ref="A13:B13"/>
    <mergeCell ref="G13:H13"/>
    <mergeCell ref="K25:L25"/>
    <mergeCell ref="K13:L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5" workbookViewId="0">
      <selection activeCell="I45" sqref="I45"/>
    </sheetView>
  </sheetViews>
  <sheetFormatPr defaultRowHeight="14" x14ac:dyDescent="0.3"/>
  <cols>
    <col min="2" max="2" width="10.9140625" bestFit="1" customWidth="1"/>
    <col min="3" max="3" width="9.6640625" bestFit="1" customWidth="1"/>
    <col min="4" max="4" width="14.4140625" bestFit="1" customWidth="1"/>
    <col min="5" max="5" width="9.6640625" bestFit="1" customWidth="1"/>
    <col min="6" max="6" width="10.08203125" bestFit="1" customWidth="1"/>
    <col min="7" max="7" width="8.58203125" bestFit="1" customWidth="1"/>
    <col min="8" max="8" width="12.5" bestFit="1" customWidth="1"/>
    <col min="9" max="9" width="10.6640625" bestFit="1" customWidth="1"/>
    <col min="10" max="10" width="10.33203125" bestFit="1" customWidth="1"/>
    <col min="11" max="11" width="11.08203125" bestFit="1" customWidth="1"/>
  </cols>
  <sheetData>
    <row r="1" spans="1:11" x14ac:dyDescent="0.3">
      <c r="A1" s="93"/>
      <c r="B1" t="s">
        <v>287</v>
      </c>
      <c r="C1" t="s">
        <v>288</v>
      </c>
      <c r="D1" t="s">
        <v>289</v>
      </c>
      <c r="E1" t="s">
        <v>290</v>
      </c>
      <c r="F1" t="s">
        <v>291</v>
      </c>
      <c r="G1" t="s">
        <v>292</v>
      </c>
      <c r="H1" t="s">
        <v>293</v>
      </c>
      <c r="I1" t="s">
        <v>294</v>
      </c>
      <c r="J1" t="s">
        <v>295</v>
      </c>
      <c r="K1" t="s">
        <v>296</v>
      </c>
    </row>
    <row r="2" spans="1:11" x14ac:dyDescent="0.3">
      <c r="A2" s="93">
        <v>1</v>
      </c>
      <c r="B2">
        <v>-0.3332</v>
      </c>
      <c r="C2">
        <v>-0.1111</v>
      </c>
      <c r="D2">
        <v>0.66690000000000005</v>
      </c>
      <c r="E2">
        <v>-0.3332</v>
      </c>
      <c r="F2">
        <v>0</v>
      </c>
      <c r="G2">
        <v>-0.1111</v>
      </c>
      <c r="H2">
        <v>-0.3332</v>
      </c>
      <c r="I2">
        <v>-1.111</v>
      </c>
      <c r="J2">
        <v>-0.3332</v>
      </c>
      <c r="K2">
        <v>0.66690000000000005</v>
      </c>
    </row>
    <row r="3" spans="1:11" x14ac:dyDescent="0.3">
      <c r="A3" s="93">
        <v>2</v>
      </c>
      <c r="B3">
        <v>-0.88870000000000005</v>
      </c>
      <c r="C3">
        <v>0.2225</v>
      </c>
      <c r="D3">
        <v>0.66690000000000005</v>
      </c>
      <c r="E3">
        <v>-0.88870000000000005</v>
      </c>
      <c r="F3">
        <v>0</v>
      </c>
      <c r="G3">
        <v>1.5557000000000001</v>
      </c>
      <c r="H3">
        <v>-1.9997</v>
      </c>
      <c r="I3">
        <v>-1.6665000000000001</v>
      </c>
      <c r="J3">
        <v>1.3335999999999999</v>
      </c>
      <c r="K3">
        <v>2.3336999999999999</v>
      </c>
    </row>
    <row r="4" spans="1:11" x14ac:dyDescent="0.3">
      <c r="A4" s="93">
        <v>3</v>
      </c>
      <c r="B4">
        <v>-0.2218</v>
      </c>
      <c r="C4">
        <v>1.0003</v>
      </c>
      <c r="D4">
        <v>-0.6663</v>
      </c>
      <c r="E4">
        <v>-1.5551999999999999</v>
      </c>
      <c r="F4">
        <v>-0.66649999999999998</v>
      </c>
      <c r="G4">
        <v>2.3334999999999999</v>
      </c>
      <c r="H4">
        <v>-3.3329</v>
      </c>
      <c r="I4">
        <v>-0.99960000000000004</v>
      </c>
      <c r="J4">
        <v>1.1113999999999999</v>
      </c>
      <c r="K4">
        <v>3.0005999999999999</v>
      </c>
    </row>
    <row r="5" spans="1:11" x14ac:dyDescent="0.3">
      <c r="A5" s="93">
        <v>4</v>
      </c>
      <c r="B5">
        <v>2.4449000000000001</v>
      </c>
      <c r="C5">
        <v>-1.3328</v>
      </c>
      <c r="D5">
        <v>-0.55510000000000004</v>
      </c>
      <c r="E5">
        <v>-3.8883000000000001</v>
      </c>
      <c r="F5">
        <v>0.3337</v>
      </c>
      <c r="G5">
        <v>2.4447000000000001</v>
      </c>
      <c r="H5">
        <v>-2.6659999999999999</v>
      </c>
      <c r="I5">
        <v>-1.7773000000000001</v>
      </c>
      <c r="J5">
        <v>1.1113999999999999</v>
      </c>
      <c r="K5">
        <v>2.2229000000000001</v>
      </c>
    </row>
    <row r="6" spans="1:11" x14ac:dyDescent="0.3">
      <c r="A6" s="93">
        <v>5</v>
      </c>
      <c r="B6">
        <v>4.1116999999999999</v>
      </c>
      <c r="C6">
        <v>-0.66590000000000005</v>
      </c>
      <c r="D6">
        <v>0.1116</v>
      </c>
      <c r="E6">
        <v>-3.2216</v>
      </c>
      <c r="F6">
        <v>4.0000000000000002E-4</v>
      </c>
      <c r="G6">
        <v>1.0004</v>
      </c>
      <c r="H6">
        <v>-2.9992999999999999</v>
      </c>
      <c r="I6">
        <v>-1.7773000000000001</v>
      </c>
      <c r="J6">
        <v>1.7783</v>
      </c>
      <c r="K6">
        <v>0.22309999999999999</v>
      </c>
    </row>
    <row r="7" spans="1:11" x14ac:dyDescent="0.3">
      <c r="A7" s="93">
        <v>6</v>
      </c>
      <c r="B7">
        <v>5.0006000000000004</v>
      </c>
      <c r="C7">
        <v>-0.66590000000000005</v>
      </c>
      <c r="D7">
        <v>-2.3325999999999998</v>
      </c>
      <c r="E7">
        <v>-1.8880999999999999</v>
      </c>
      <c r="F7">
        <v>1.3339000000000001</v>
      </c>
      <c r="G7">
        <v>0.1116</v>
      </c>
      <c r="H7">
        <v>-2.3323999999999998</v>
      </c>
      <c r="I7">
        <v>-0.88839999999999997</v>
      </c>
      <c r="J7">
        <v>0.88949999999999996</v>
      </c>
      <c r="K7">
        <v>-0.66569999999999996</v>
      </c>
    </row>
    <row r="8" spans="1:11" x14ac:dyDescent="0.3">
      <c r="A8" s="93">
        <v>7</v>
      </c>
      <c r="B8">
        <v>4.8895</v>
      </c>
      <c r="C8">
        <v>-0.33229999999999998</v>
      </c>
      <c r="D8">
        <v>-3.1103000000000001</v>
      </c>
      <c r="E8">
        <v>-0.2213</v>
      </c>
      <c r="F8">
        <v>1.3339000000000001</v>
      </c>
      <c r="G8">
        <v>-0.99929999999999997</v>
      </c>
      <c r="H8">
        <v>-3.1101000000000001</v>
      </c>
      <c r="I8">
        <v>-1.9993000000000001</v>
      </c>
      <c r="J8">
        <v>0.77839999999999998</v>
      </c>
      <c r="K8">
        <v>1.0011000000000001</v>
      </c>
    </row>
    <row r="9" spans="1:11" x14ac:dyDescent="0.3">
      <c r="A9" s="93">
        <v>8</v>
      </c>
      <c r="B9">
        <v>6.8895999999999997</v>
      </c>
      <c r="C9">
        <v>-0.99880000000000002</v>
      </c>
      <c r="D9">
        <v>-3.5547</v>
      </c>
      <c r="E9">
        <v>0.4456</v>
      </c>
      <c r="F9">
        <v>1.3339000000000001</v>
      </c>
      <c r="G9">
        <v>-0.99929999999999997</v>
      </c>
      <c r="H9">
        <v>-3.7766000000000002</v>
      </c>
      <c r="I9">
        <v>-2.4437000000000002</v>
      </c>
      <c r="J9">
        <v>2.7785000000000002</v>
      </c>
      <c r="K9">
        <v>-1.6653</v>
      </c>
    </row>
    <row r="10" spans="1:11" x14ac:dyDescent="0.3">
      <c r="A10" s="93">
        <v>9</v>
      </c>
      <c r="B10">
        <v>5.5564</v>
      </c>
      <c r="C10">
        <v>0.3347</v>
      </c>
      <c r="D10">
        <v>-2.8879999999999999</v>
      </c>
      <c r="E10">
        <v>1.1125</v>
      </c>
      <c r="F10">
        <v>1.3339000000000001</v>
      </c>
      <c r="G10">
        <v>0.3342</v>
      </c>
      <c r="H10">
        <v>-3.1099000000000001</v>
      </c>
      <c r="I10">
        <v>-2.7770000000000001</v>
      </c>
      <c r="J10">
        <v>0.11210000000000001</v>
      </c>
      <c r="K10">
        <v>-1.9985999999999999</v>
      </c>
    </row>
    <row r="11" spans="1:11" x14ac:dyDescent="0.3">
      <c r="A11" s="93">
        <v>10</v>
      </c>
      <c r="B11">
        <v>4.6676000000000002</v>
      </c>
      <c r="C11">
        <v>-0.55410000000000004</v>
      </c>
      <c r="D11">
        <v>-3.7768000000000002</v>
      </c>
      <c r="E11">
        <v>2.4460000000000002</v>
      </c>
      <c r="F11">
        <v>2.6674000000000002</v>
      </c>
      <c r="G11">
        <v>0.22309999999999999</v>
      </c>
      <c r="H11">
        <v>-3.2210000000000001</v>
      </c>
      <c r="I11">
        <v>-1.4435</v>
      </c>
      <c r="J11">
        <v>0.44569999999999999</v>
      </c>
      <c r="K11">
        <v>-1.665</v>
      </c>
    </row>
    <row r="12" spans="1:11" x14ac:dyDescent="0.3">
      <c r="A12" s="93">
        <v>11</v>
      </c>
      <c r="B12">
        <v>4.6676000000000002</v>
      </c>
      <c r="C12">
        <v>-1.554</v>
      </c>
      <c r="D12">
        <v>-3.8879000000000001</v>
      </c>
      <c r="E12">
        <v>3.4462000000000002</v>
      </c>
      <c r="F12">
        <v>1.6675</v>
      </c>
      <c r="G12">
        <v>0.112</v>
      </c>
      <c r="H12">
        <v>-2.2208000000000001</v>
      </c>
      <c r="I12">
        <v>-1.6656</v>
      </c>
      <c r="J12">
        <v>0.22359999999999999</v>
      </c>
      <c r="K12">
        <v>-0.66479999999999995</v>
      </c>
    </row>
    <row r="13" spans="1:11" x14ac:dyDescent="0.3">
      <c r="A13" s="93">
        <v>12</v>
      </c>
      <c r="B13">
        <v>3.8898999999999999</v>
      </c>
      <c r="C13">
        <v>-0.55379999999999996</v>
      </c>
      <c r="D13">
        <v>-2.8877000000000002</v>
      </c>
      <c r="E13">
        <v>3.5573999999999999</v>
      </c>
      <c r="F13">
        <v>1.7786999999999999</v>
      </c>
      <c r="G13">
        <v>-0.66569999999999996</v>
      </c>
      <c r="H13">
        <v>-2.2208000000000001</v>
      </c>
      <c r="I13">
        <v>1.0011000000000001</v>
      </c>
      <c r="J13">
        <v>-1.7762</v>
      </c>
      <c r="K13">
        <v>-2.6646000000000001</v>
      </c>
    </row>
    <row r="14" spans="1:11" x14ac:dyDescent="0.3">
      <c r="A14" s="93">
        <v>13</v>
      </c>
      <c r="B14">
        <v>2.6678000000000002</v>
      </c>
      <c r="C14">
        <v>-1.7759</v>
      </c>
      <c r="D14">
        <v>-1.8875</v>
      </c>
      <c r="E14">
        <v>3.891</v>
      </c>
      <c r="F14">
        <v>2.2231999999999998</v>
      </c>
      <c r="G14">
        <v>-1.8877999999999999</v>
      </c>
      <c r="H14">
        <v>-2.2208000000000001</v>
      </c>
      <c r="I14">
        <v>1.4456</v>
      </c>
      <c r="J14">
        <v>-1.4426000000000001</v>
      </c>
      <c r="K14">
        <v>-1.6644000000000001</v>
      </c>
    </row>
    <row r="15" spans="1:11" x14ac:dyDescent="0.3">
      <c r="A15" s="93">
        <v>14</v>
      </c>
      <c r="B15">
        <v>2.7789999999999999</v>
      </c>
      <c r="C15">
        <v>-1.7759</v>
      </c>
      <c r="D15">
        <v>-1.7763</v>
      </c>
      <c r="E15">
        <v>4.0022000000000002</v>
      </c>
      <c r="F15">
        <v>3.2233999999999998</v>
      </c>
      <c r="G15">
        <v>-1.5542</v>
      </c>
      <c r="H15">
        <v>-2.1095999999999999</v>
      </c>
      <c r="I15">
        <v>1.4456</v>
      </c>
      <c r="J15">
        <v>-2.2202999999999999</v>
      </c>
      <c r="K15">
        <v>-3.7753000000000001</v>
      </c>
    </row>
    <row r="16" spans="1:11" x14ac:dyDescent="0.3">
      <c r="A16" s="93">
        <v>15</v>
      </c>
      <c r="B16">
        <v>1.6679999999999999</v>
      </c>
      <c r="C16">
        <v>-3.6646000000000001</v>
      </c>
      <c r="D16">
        <v>-1.7763</v>
      </c>
      <c r="E16">
        <v>4.78</v>
      </c>
      <c r="F16">
        <v>2.1124000000000001</v>
      </c>
      <c r="G16">
        <v>-1.7764</v>
      </c>
      <c r="H16">
        <v>-0.77610000000000001</v>
      </c>
      <c r="I16">
        <v>1.7791999999999999</v>
      </c>
      <c r="J16">
        <v>-1.4424999999999999</v>
      </c>
      <c r="K16">
        <v>-2.4418000000000002</v>
      </c>
    </row>
    <row r="17" spans="1:11" x14ac:dyDescent="0.3">
      <c r="A17" s="93">
        <v>16</v>
      </c>
      <c r="B17">
        <v>1.2236</v>
      </c>
      <c r="C17">
        <v>-5.1087999999999996</v>
      </c>
      <c r="D17">
        <v>-2.2206999999999999</v>
      </c>
      <c r="E17">
        <v>5.3356000000000003</v>
      </c>
      <c r="F17">
        <v>2.1124000000000001</v>
      </c>
      <c r="G17">
        <v>-2.2208000000000001</v>
      </c>
      <c r="H17">
        <v>-0.2205</v>
      </c>
      <c r="I17">
        <v>2.1128</v>
      </c>
      <c r="J17">
        <v>-2.8866999999999998</v>
      </c>
      <c r="K17">
        <v>-1.1083000000000001</v>
      </c>
    </row>
    <row r="18" spans="1:11" x14ac:dyDescent="0.3">
      <c r="A18" s="93">
        <v>17</v>
      </c>
      <c r="B18">
        <v>1.1125</v>
      </c>
      <c r="C18">
        <v>-4.4419000000000004</v>
      </c>
      <c r="D18">
        <v>-2.3317000000000001</v>
      </c>
      <c r="E18">
        <v>5.3356000000000003</v>
      </c>
      <c r="F18">
        <v>4.4458000000000002</v>
      </c>
      <c r="G18">
        <v>-3.9984000000000002</v>
      </c>
      <c r="H18">
        <v>-1.9981</v>
      </c>
      <c r="I18">
        <v>2.0017</v>
      </c>
      <c r="J18">
        <v>-2.9977</v>
      </c>
      <c r="K18">
        <v>-0.44140000000000001</v>
      </c>
    </row>
    <row r="19" spans="1:11" x14ac:dyDescent="0.3">
      <c r="A19" s="93">
        <v>18</v>
      </c>
      <c r="B19">
        <v>2.4460000000000002</v>
      </c>
      <c r="C19">
        <v>-4.5529999999999999</v>
      </c>
      <c r="D19">
        <v>-2.4426999999999999</v>
      </c>
      <c r="E19">
        <v>4.4467999999999996</v>
      </c>
      <c r="F19">
        <v>4.4458000000000002</v>
      </c>
      <c r="G19">
        <v>-4.1094999999999997</v>
      </c>
      <c r="H19">
        <v>-2.1091000000000002</v>
      </c>
      <c r="I19">
        <v>3.3351999999999999</v>
      </c>
      <c r="J19">
        <v>-4.8864000000000001</v>
      </c>
      <c r="K19">
        <v>-0.10780000000000001</v>
      </c>
    </row>
    <row r="20" spans="1:11" x14ac:dyDescent="0.3">
      <c r="A20" s="93">
        <v>19</v>
      </c>
      <c r="B20">
        <v>0.77949999999999997</v>
      </c>
      <c r="C20">
        <v>-2.8862000000000001</v>
      </c>
      <c r="D20">
        <v>-4.1092000000000004</v>
      </c>
      <c r="E20">
        <v>4.7804000000000002</v>
      </c>
      <c r="F20">
        <v>4.3346999999999998</v>
      </c>
      <c r="G20">
        <v>-1.7761</v>
      </c>
      <c r="H20">
        <v>-0.44230000000000003</v>
      </c>
      <c r="I20">
        <v>3.6688000000000001</v>
      </c>
      <c r="J20">
        <v>-4.9974999999999996</v>
      </c>
      <c r="K20">
        <v>-0.88549999999999995</v>
      </c>
    </row>
    <row r="21" spans="1:11" x14ac:dyDescent="0.3">
      <c r="A21" s="93">
        <v>20</v>
      </c>
      <c r="B21">
        <v>0.44619999999999999</v>
      </c>
      <c r="C21">
        <v>-2.8862000000000001</v>
      </c>
      <c r="D21">
        <v>-4.4424999999999999</v>
      </c>
      <c r="E21">
        <v>4.4470999999999998</v>
      </c>
      <c r="F21">
        <v>3.0015000000000001</v>
      </c>
      <c r="G21">
        <v>-0.44259999999999999</v>
      </c>
      <c r="H21">
        <v>0.89119999999999999</v>
      </c>
      <c r="I21">
        <v>3.3355000000000001</v>
      </c>
      <c r="J21">
        <v>-3.6640000000000001</v>
      </c>
      <c r="K21">
        <v>0.44800000000000001</v>
      </c>
    </row>
    <row r="22" spans="1:11" x14ac:dyDescent="0.3">
      <c r="A22" s="93">
        <v>21</v>
      </c>
      <c r="B22">
        <v>-0.998</v>
      </c>
      <c r="C22">
        <v>-0.55279999999999996</v>
      </c>
      <c r="D22">
        <v>-5.8867000000000003</v>
      </c>
      <c r="E22">
        <v>4.3361000000000001</v>
      </c>
      <c r="F22">
        <v>2.8904999999999998</v>
      </c>
      <c r="G22">
        <v>-0.55369999999999997</v>
      </c>
      <c r="H22">
        <v>0.78010000000000002</v>
      </c>
      <c r="I22">
        <v>4.6689999999999996</v>
      </c>
      <c r="J22">
        <v>-6.3304</v>
      </c>
      <c r="K22">
        <v>0.44800000000000001</v>
      </c>
    </row>
    <row r="23" spans="1:11" x14ac:dyDescent="0.3">
      <c r="A23" s="93">
        <v>22</v>
      </c>
      <c r="B23">
        <v>-1.3312999999999999</v>
      </c>
      <c r="C23">
        <v>-0.8861</v>
      </c>
      <c r="D23">
        <v>-6.22</v>
      </c>
      <c r="E23">
        <v>4.6696999999999997</v>
      </c>
      <c r="F23">
        <v>2.5571999999999999</v>
      </c>
      <c r="G23">
        <v>1.1131</v>
      </c>
      <c r="H23">
        <v>0.78010000000000002</v>
      </c>
      <c r="I23">
        <v>6.3357999999999999</v>
      </c>
      <c r="J23">
        <v>-4.6635999999999997</v>
      </c>
      <c r="K23">
        <v>-1.2184999999999999</v>
      </c>
    </row>
    <row r="24" spans="1:11" x14ac:dyDescent="0.3">
      <c r="A24" s="93">
        <v>23</v>
      </c>
      <c r="B24">
        <v>-1.4423999999999999</v>
      </c>
      <c r="C24">
        <v>-1.7748999999999999</v>
      </c>
      <c r="D24">
        <v>-7.7755999999999998</v>
      </c>
      <c r="E24">
        <v>3.1141000000000001</v>
      </c>
      <c r="F24">
        <v>2.5571999999999999</v>
      </c>
      <c r="G24">
        <v>3.4464999999999999</v>
      </c>
      <c r="H24">
        <v>2.1133000000000002</v>
      </c>
      <c r="I24">
        <v>5.4470000000000001</v>
      </c>
      <c r="J24">
        <v>-4.7747000000000002</v>
      </c>
      <c r="K24">
        <v>0.1147</v>
      </c>
    </row>
    <row r="25" spans="1:11" x14ac:dyDescent="0.3">
      <c r="A25" s="93">
        <v>24</v>
      </c>
      <c r="B25">
        <v>-1.4423999999999999</v>
      </c>
      <c r="C25">
        <v>-1.7748999999999999</v>
      </c>
      <c r="D25">
        <v>-9.6643000000000008</v>
      </c>
      <c r="E25">
        <v>4.4476000000000004</v>
      </c>
      <c r="F25">
        <v>2.7795000000000001</v>
      </c>
      <c r="G25">
        <v>3.7801</v>
      </c>
      <c r="H25">
        <v>0.22459999999999999</v>
      </c>
      <c r="I25">
        <v>8.1136999999999997</v>
      </c>
      <c r="J25">
        <v>-5.4413</v>
      </c>
      <c r="K25">
        <v>0.33700000000000002</v>
      </c>
    </row>
    <row r="26" spans="1:11" x14ac:dyDescent="0.3">
      <c r="A26" s="93">
        <v>25</v>
      </c>
      <c r="B26">
        <v>-0.77549999999999997</v>
      </c>
      <c r="C26">
        <v>-1.8859999999999999</v>
      </c>
      <c r="D26">
        <v>-9.9975000000000005</v>
      </c>
      <c r="E26">
        <v>2.1145</v>
      </c>
      <c r="F26">
        <v>2.4462999999999999</v>
      </c>
      <c r="G26">
        <v>3.4468999999999999</v>
      </c>
      <c r="H26">
        <v>-2.1084999999999998</v>
      </c>
      <c r="I26">
        <v>7.7805</v>
      </c>
      <c r="J26">
        <v>-3.1078999999999999</v>
      </c>
      <c r="K26">
        <v>0.22589999999999999</v>
      </c>
    </row>
    <row r="27" spans="1:11" x14ac:dyDescent="0.3">
      <c r="A27" s="93">
        <v>26</v>
      </c>
      <c r="B27">
        <v>-0.1086</v>
      </c>
      <c r="C27">
        <v>-2.1082000000000001</v>
      </c>
      <c r="D27">
        <v>-9.2196999999999996</v>
      </c>
      <c r="E27">
        <v>1.448</v>
      </c>
      <c r="F27">
        <v>1.1131</v>
      </c>
      <c r="G27">
        <v>1.0026999999999999</v>
      </c>
      <c r="H27">
        <v>-0.1084</v>
      </c>
      <c r="I27">
        <v>7.1139999999999999</v>
      </c>
      <c r="J27">
        <v>-2.3300999999999998</v>
      </c>
      <c r="K27">
        <v>0.22589999999999999</v>
      </c>
    </row>
    <row r="28" spans="1:11" x14ac:dyDescent="0.3">
      <c r="A28" s="93">
        <v>27</v>
      </c>
      <c r="B28">
        <v>-0.21970000000000001</v>
      </c>
      <c r="C28">
        <v>-2.9969999999999999</v>
      </c>
      <c r="D28">
        <v>-7.8861999999999997</v>
      </c>
      <c r="E28">
        <v>-0.44069999999999998</v>
      </c>
      <c r="F28">
        <v>1.0021</v>
      </c>
      <c r="G28">
        <v>1.3363</v>
      </c>
      <c r="H28">
        <v>-0.2195</v>
      </c>
      <c r="I28">
        <v>8.4474999999999998</v>
      </c>
      <c r="J28">
        <v>-2.4411</v>
      </c>
      <c r="K28">
        <v>0.22589999999999999</v>
      </c>
    </row>
    <row r="29" spans="1:11" x14ac:dyDescent="0.3">
      <c r="A29" s="93">
        <v>28</v>
      </c>
      <c r="B29">
        <v>-1.4417</v>
      </c>
      <c r="C29">
        <v>-2.6636000000000002</v>
      </c>
      <c r="D29">
        <v>-9.1082000000000001</v>
      </c>
      <c r="E29">
        <v>-1.6627000000000001</v>
      </c>
      <c r="F29">
        <v>2.6688999999999998</v>
      </c>
      <c r="G29">
        <v>0.78080000000000005</v>
      </c>
      <c r="H29">
        <v>-0.2195</v>
      </c>
      <c r="I29">
        <v>7.2255000000000003</v>
      </c>
      <c r="J29">
        <v>-2.4411</v>
      </c>
      <c r="K29">
        <v>0.55930000000000002</v>
      </c>
    </row>
    <row r="30" spans="1:11" x14ac:dyDescent="0.3">
      <c r="A30" s="93">
        <v>29</v>
      </c>
      <c r="B30">
        <v>-2.1082000000000001</v>
      </c>
      <c r="C30">
        <v>-3.3300999999999998</v>
      </c>
      <c r="D30">
        <v>-9.3303999999999991</v>
      </c>
      <c r="E30">
        <v>-0.88490000000000002</v>
      </c>
      <c r="F30">
        <v>1.3357000000000001</v>
      </c>
      <c r="G30">
        <v>1.5586</v>
      </c>
      <c r="H30">
        <v>0.44740000000000002</v>
      </c>
      <c r="I30">
        <v>7.8924000000000003</v>
      </c>
      <c r="J30">
        <v>-3.7743000000000002</v>
      </c>
      <c r="K30">
        <v>0.55930000000000002</v>
      </c>
    </row>
    <row r="31" spans="1:11" x14ac:dyDescent="0.3">
      <c r="A31" s="93">
        <v>30</v>
      </c>
      <c r="B31">
        <v>-2.1082000000000001</v>
      </c>
      <c r="C31">
        <v>-3.4411999999999998</v>
      </c>
      <c r="D31">
        <v>-10.330299999999999</v>
      </c>
      <c r="E31">
        <v>0.1153</v>
      </c>
      <c r="F31">
        <v>0.33579999999999999</v>
      </c>
      <c r="G31">
        <v>3.8919999999999999</v>
      </c>
      <c r="H31">
        <v>0.33629999999999999</v>
      </c>
      <c r="I31">
        <v>8.5593000000000004</v>
      </c>
      <c r="J31">
        <v>-3.1074000000000002</v>
      </c>
      <c r="K31">
        <v>-0.44059999999999999</v>
      </c>
    </row>
    <row r="32" spans="1:11" x14ac:dyDescent="0.3">
      <c r="A32" s="93">
        <v>31</v>
      </c>
      <c r="B32">
        <v>-2.4415</v>
      </c>
      <c r="C32">
        <v>-2.7745000000000002</v>
      </c>
      <c r="D32">
        <v>-10.330299999999999</v>
      </c>
      <c r="E32">
        <v>0.78200000000000003</v>
      </c>
      <c r="F32">
        <v>-1.5528</v>
      </c>
      <c r="G32">
        <v>2.5588000000000002</v>
      </c>
      <c r="H32">
        <v>1.6698</v>
      </c>
      <c r="I32">
        <v>6.6707000000000001</v>
      </c>
      <c r="J32">
        <v>-2.1072000000000002</v>
      </c>
      <c r="K32">
        <v>-0.77390000000000003</v>
      </c>
    </row>
    <row r="33" spans="1:11" x14ac:dyDescent="0.3">
      <c r="A33" s="93">
        <v>32</v>
      </c>
      <c r="B33">
        <v>-2.5526</v>
      </c>
      <c r="C33">
        <v>-3.8854000000000002</v>
      </c>
      <c r="D33">
        <v>-11.108000000000001</v>
      </c>
      <c r="E33">
        <v>1.1155999999999999</v>
      </c>
      <c r="F33">
        <v>-2.6637</v>
      </c>
      <c r="G33">
        <v>2.4477000000000002</v>
      </c>
      <c r="H33">
        <v>4.0031999999999996</v>
      </c>
      <c r="I33">
        <v>7.0042999999999997</v>
      </c>
      <c r="J33">
        <v>-0.44040000000000001</v>
      </c>
      <c r="K33">
        <v>-2.4403999999999999</v>
      </c>
    </row>
    <row r="34" spans="1:11" x14ac:dyDescent="0.3">
      <c r="A34" s="93">
        <v>33</v>
      </c>
      <c r="B34">
        <v>-4.2191000000000001</v>
      </c>
      <c r="C34">
        <v>-2.5518999999999998</v>
      </c>
      <c r="D34">
        <v>-11.4413</v>
      </c>
      <c r="E34">
        <v>0.2268</v>
      </c>
      <c r="F34">
        <v>-3.5525000000000002</v>
      </c>
      <c r="G34">
        <v>4.7811000000000003</v>
      </c>
      <c r="H34">
        <v>4.0031999999999996</v>
      </c>
      <c r="I34">
        <v>5.3377999999999997</v>
      </c>
      <c r="J34">
        <v>0.8931</v>
      </c>
      <c r="K34">
        <v>-1.1069</v>
      </c>
    </row>
    <row r="35" spans="1:11" x14ac:dyDescent="0.3">
      <c r="A35" s="93">
        <v>34</v>
      </c>
      <c r="B35">
        <v>-5.1078000000000001</v>
      </c>
      <c r="C35">
        <v>-1.7741</v>
      </c>
      <c r="D35">
        <v>-9.4412000000000003</v>
      </c>
      <c r="E35">
        <v>-0.66190000000000004</v>
      </c>
      <c r="F35">
        <v>-3.7747000000000002</v>
      </c>
      <c r="G35">
        <v>4.7811000000000003</v>
      </c>
      <c r="H35">
        <v>3.1145</v>
      </c>
      <c r="I35">
        <v>3.7824</v>
      </c>
      <c r="J35">
        <v>1.6709000000000001</v>
      </c>
      <c r="K35">
        <v>-1.9956</v>
      </c>
    </row>
    <row r="36" spans="1:11" x14ac:dyDescent="0.3">
      <c r="A36" s="93">
        <v>35</v>
      </c>
      <c r="B36">
        <v>-5.1078000000000001</v>
      </c>
      <c r="C36">
        <v>-2.9961000000000002</v>
      </c>
      <c r="D36">
        <v>-7.7744</v>
      </c>
      <c r="E36">
        <v>-1.8838999999999999</v>
      </c>
      <c r="F36">
        <v>-3.7747000000000002</v>
      </c>
      <c r="G36">
        <v>5.1143999999999998</v>
      </c>
      <c r="H36">
        <v>1.8925000000000001</v>
      </c>
      <c r="I36">
        <v>2.5604</v>
      </c>
      <c r="J36">
        <v>1.1153999999999999</v>
      </c>
      <c r="K36">
        <v>-1.6623000000000001</v>
      </c>
    </row>
    <row r="37" spans="1:11" x14ac:dyDescent="0.3">
      <c r="A37" s="93">
        <v>36</v>
      </c>
      <c r="B37">
        <v>-5.33</v>
      </c>
      <c r="C37">
        <v>-3.2183000000000002</v>
      </c>
      <c r="D37">
        <v>-5.7743000000000002</v>
      </c>
      <c r="E37">
        <v>-2.6615000000000002</v>
      </c>
      <c r="F37">
        <v>-4.5522999999999998</v>
      </c>
      <c r="G37">
        <v>5.1143999999999998</v>
      </c>
      <c r="H37">
        <v>1.6702999999999999</v>
      </c>
      <c r="I37">
        <v>2.8940000000000001</v>
      </c>
      <c r="J37">
        <v>0.33779999999999999</v>
      </c>
      <c r="K37">
        <v>-2.4399000000000002</v>
      </c>
    </row>
    <row r="40" spans="1:11" x14ac:dyDescent="0.3">
      <c r="A40" s="97" t="s">
        <v>301</v>
      </c>
      <c r="B40" s="97">
        <v>25</v>
      </c>
      <c r="D40" s="97" t="s">
        <v>292</v>
      </c>
      <c r="E40" s="97">
        <v>90</v>
      </c>
    </row>
    <row r="41" spans="1:11" x14ac:dyDescent="0.3">
      <c r="A41" s="97" t="s">
        <v>302</v>
      </c>
      <c r="B41" s="97">
        <v>20</v>
      </c>
      <c r="D41" s="97" t="s">
        <v>294</v>
      </c>
      <c r="E41" s="97">
        <v>78.5</v>
      </c>
    </row>
    <row r="42" spans="1:11" x14ac:dyDescent="0.3">
      <c r="A42" s="97" t="s">
        <v>303</v>
      </c>
      <c r="B42" s="97">
        <v>16</v>
      </c>
      <c r="D42" s="97" t="s">
        <v>295</v>
      </c>
      <c r="E42" s="97">
        <v>76</v>
      </c>
    </row>
    <row r="43" spans="1:11" x14ac:dyDescent="0.3">
      <c r="A43" s="97" t="s">
        <v>304</v>
      </c>
      <c r="B43" s="97">
        <v>13</v>
      </c>
      <c r="D43" s="97" t="s">
        <v>319</v>
      </c>
      <c r="E43" s="97">
        <v>75.5</v>
      </c>
    </row>
    <row r="44" spans="1:11" x14ac:dyDescent="0.3">
      <c r="A44" s="97" t="s">
        <v>305</v>
      </c>
      <c r="B44" s="97">
        <v>11</v>
      </c>
      <c r="D44" s="97" t="s">
        <v>291</v>
      </c>
      <c r="E44" s="97">
        <v>73.5</v>
      </c>
    </row>
    <row r="45" spans="1:11" x14ac:dyDescent="0.3">
      <c r="A45" s="97" t="s">
        <v>306</v>
      </c>
      <c r="B45" s="97">
        <v>10</v>
      </c>
      <c r="D45" s="97" t="s">
        <v>296</v>
      </c>
      <c r="E45" s="97">
        <v>73.5</v>
      </c>
    </row>
    <row r="46" spans="1:11" x14ac:dyDescent="0.3">
      <c r="A46" s="97" t="s">
        <v>307</v>
      </c>
      <c r="B46" s="97">
        <v>9</v>
      </c>
      <c r="D46" s="97" t="s">
        <v>290</v>
      </c>
      <c r="E46" s="97">
        <v>73</v>
      </c>
    </row>
    <row r="47" spans="1:11" x14ac:dyDescent="0.3">
      <c r="A47" s="97" t="s">
        <v>308</v>
      </c>
      <c r="B47" s="97">
        <v>8</v>
      </c>
      <c r="D47" s="97" t="s">
        <v>293</v>
      </c>
      <c r="E47" s="97">
        <v>71</v>
      </c>
    </row>
    <row r="48" spans="1:11" x14ac:dyDescent="0.3">
      <c r="A48" s="97" t="s">
        <v>309</v>
      </c>
      <c r="B48" s="97">
        <v>7</v>
      </c>
      <c r="D48" s="97" t="s">
        <v>288</v>
      </c>
      <c r="E48" s="97">
        <v>67</v>
      </c>
    </row>
    <row r="49" spans="1:5" x14ac:dyDescent="0.3">
      <c r="A49" s="97" t="s">
        <v>310</v>
      </c>
      <c r="B49" s="97">
        <v>6</v>
      </c>
      <c r="D49" s="97" t="s">
        <v>287</v>
      </c>
      <c r="E49" s="97">
        <v>66</v>
      </c>
    </row>
  </sheetData>
  <sortState ref="D40:E49">
    <sortCondition descending="1" ref="E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RAW DATA andamento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Giori, Andrea (DF PL DER S&amp;SE EMEA)</cp:lastModifiedBy>
  <cp:revision>12</cp:revision>
  <dcterms:created xsi:type="dcterms:W3CDTF">2009-04-16T11:32:48Z</dcterms:created>
  <dcterms:modified xsi:type="dcterms:W3CDTF">2018-06-25T09:46:33Z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